
<file path=[Content_Types].xml><?xml version="1.0" encoding="utf-8"?>
<Types xmlns="http://schemas.openxmlformats.org/package/2006/content-types">
  <Override PartName="/xl/worksheets/sheet15.xml" ContentType="application/vnd.openxmlformats-officedocument.spreadsheetml.worksheet+xml"/>
  <Override PartName="/xl/charts/chart6.xml" ContentType="application/vnd.openxmlformats-officedocument.drawingml.chart+xml"/>
  <Override PartName="/xl/charts/chart20.xml" ContentType="application/vnd.openxmlformats-officedocument.drawingml.char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ml.chartshapes+xml"/>
  <Override PartName="/xl/charts/chart4.xml" ContentType="application/vnd.openxmlformats-officedocument.drawingml.chart+xml"/>
  <Override PartName="/xl/drawings/drawing19.xml" ContentType="application/vnd.openxmlformats-officedocument.drawing+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drawings/drawing4.xml" ContentType="application/vnd.openxmlformats-officedocument.drawing+xml"/>
  <Override PartName="/xl/charts/chart2.xml" ContentType="application/vnd.openxmlformats-officedocument.drawingml.chart+xml"/>
  <Override PartName="/xl/drawings/drawing17.xml" ContentType="application/vnd.openxmlformats-officedocument.drawing+xml"/>
  <Override PartName="/xl/drawings/drawing28.xml" ContentType="application/vnd.openxmlformats-officedocument.drawingml.chartshapes+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drawings/drawing15.xml" ContentType="application/vnd.openxmlformats-officedocument.drawing+xml"/>
  <Override PartName="/xl/drawings/drawing26.xml" ContentType="application/vnd.openxmlformats-officedocument.drawing+xml"/>
  <Override PartName="/xl/worksheets/sheet3.xml" ContentType="application/vnd.openxmlformats-officedocument.spreadsheetml.worksheet+xml"/>
  <Override PartName="/xl/drawings/drawing13.xml" ContentType="application/vnd.openxmlformats-officedocument.drawing+xml"/>
  <Override PartName="/xl/drawings/drawing22.xml" ContentType="application/vnd.openxmlformats-officedocument.drawingml.chartshapes+xml"/>
  <Override PartName="/xl/drawings/drawing24.xml" ContentType="application/vnd.openxmlformats-officedocument.drawingml.chartshapes+xml"/>
  <Override PartName="/xl/charts/chart18.xml" ContentType="application/vnd.openxmlformats-officedocument.drawingml.chart+xml"/>
  <Override PartName="/xl/drawings/drawing33.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drawings/drawing11.xml" ContentType="application/vnd.openxmlformats-officedocument.drawingml.chartshapes+xml"/>
  <Override PartName="/xl/drawings/drawing20.xml" ContentType="application/vnd.openxmlformats-officedocument.drawing+xml"/>
  <Override PartName="/xl/charts/chart16.xml" ContentType="application/vnd.openxmlformats-officedocument.drawingml.chart+xml"/>
  <Override PartName="/xl/drawings/drawing31.xml" ContentType="application/vnd.openxmlformats-officedocument.drawingml.chartshapes+xml"/>
  <Override PartName="/xl/sharedStrings.xml" ContentType="application/vnd.openxmlformats-officedocument.spreadsheetml.sharedStrings+xml"/>
  <Override PartName="/xl/charts/chart14.xml" ContentType="application/vnd.openxmlformats-officedocument.drawingml.chart+xml"/>
  <Override PartName="/xl/worksheets/sheet18.xml" ContentType="application/vnd.openxmlformats-officedocument.spreadsheetml.worksheet+xml"/>
  <Override PartName="/xl/charts/chart9.xml" ContentType="application/vnd.openxmlformats-officedocument.drawingml.chart+xml"/>
  <Override PartName="/xl/charts/chart12.xml" ContentType="application/vnd.openxmlformats-officedocument.drawingml.char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ml.chartshapes+xml"/>
  <Override PartName="/xl/charts/chart7.xml" ContentType="application/vnd.openxmlformats-officedocument.drawingml.chart+xml"/>
  <Override PartName="/xl/charts/chart10.xml" ContentType="application/vnd.openxmlformats-officedocument.drawingml.chart+xml"/>
  <Override PartName="/xl/worksheets/sheet14.xml" ContentType="application/vnd.openxmlformats-officedocument.spreadsheetml.worksheet+xml"/>
  <Override PartName="/xl/drawings/drawing7.xml" ContentType="application/vnd.openxmlformats-officedocument.drawing+xml"/>
  <Override PartName="/xl/charts/chart5.xml" ContentType="application/vnd.openxmlformats-officedocument.drawingml.chart+xml"/>
  <Override PartName="/xl/drawings/drawing29.xml" ContentType="application/vnd.openxmlformats-officedocument.drawingml.chartshape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Default Extension="jpeg" ContentType="image/jpeg"/>
  <Override PartName="/xl/drawings/drawing5.xml" ContentType="application/vnd.openxmlformats-officedocument.drawing+xml"/>
  <Override PartName="/xl/charts/chart3.xml" ContentType="application/vnd.openxmlformats-officedocument.drawingml.chart+xml"/>
  <Override PartName="/xl/drawings/drawing18.xml" ContentType="application/vnd.openxmlformats-officedocument.drawing+xml"/>
  <Override PartName="/xl/drawings/drawing27.xml" ContentType="application/vnd.openxmlformats-officedocument.drawingml.chartshapes+xml"/>
  <Default Extension="emf" ContentType="image/x-emf"/>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drawings/drawing16.xml" ContentType="application/vnd.openxmlformats-officedocument.drawing+xml"/>
  <Override PartName="/xl/drawings/drawing25.xml" ContentType="application/vnd.openxmlformats-officedocument.drawing+xml"/>
  <Override PartName="/xl/drawings/drawing34.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drawings/drawing14.xml" ContentType="application/vnd.openxmlformats-officedocument.drawing+xml"/>
  <Override PartName="/xl/drawings/drawing23.xml" ContentType="application/vnd.openxmlformats-officedocument.drawingml.chartshapes+xml"/>
  <Override PartName="/xl/charts/chart19.xml" ContentType="application/vnd.openxmlformats-officedocument.drawingml.chart+xml"/>
  <Override PartName="/xl/drawings/drawing32.xml" ContentType="application/vnd.openxmlformats-officedocument.drawing+xml"/>
  <Override PartName="/xl/drawings/drawing12.xml" ContentType="application/vnd.openxmlformats-officedocument.drawing+xml"/>
  <Default Extension="vml" ContentType="application/vnd.openxmlformats-officedocument.vmlDrawing"/>
  <Override PartName="/xl/drawings/drawing21.xml" ContentType="application/vnd.openxmlformats-officedocument.drawingml.chartshapes+xml"/>
  <Override PartName="/xl/charts/chart17.xml" ContentType="application/vnd.openxmlformats-officedocument.drawingml.chart+xml"/>
  <Override PartName="/xl/drawings/drawing30.xml" ContentType="application/vnd.openxmlformats-officedocument.drawingml.chartshapes+xml"/>
  <Override PartName="/xl/calcChain.xml" ContentType="application/vnd.openxmlformats-officedocument.spreadsheetml.calcChain+xml"/>
  <Override PartName="/xl/worksheets/sheet19.xml" ContentType="application/vnd.openxmlformats-officedocument.spreadsheetml.worksheet+xml"/>
  <Override PartName="/xl/drawings/drawing10.xml" ContentType="application/vnd.openxmlformats-officedocument.drawingml.chartshapes+xml"/>
  <Override PartName="/xl/charts/chart13.xml" ContentType="application/vnd.openxmlformats-officedocument.drawingml.chart+xml"/>
  <Override PartName="/xl/charts/chart15.xml" ContentType="application/vnd.openxmlformats-officedocument.drawingml.chart+xml"/>
  <Override PartName="/xl/worksheets/sheet17.xml" ContentType="application/vnd.openxmlformats-officedocument.spreadsheetml.worksheet+xml"/>
  <Override PartName="/xl/charts/chart8.xml" ContentType="application/vnd.openxmlformats-officedocument.drawingml.chart+xml"/>
  <Override PartName="/xl/charts/chart11.xml" ContentType="application/vnd.openxmlformats-officedocument.drawingml.char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EsteLivro" showPivotChartFilter="1"/>
  <bookViews>
    <workbookView xWindow="-15" yWindow="5325" windowWidth="19260" windowHeight="5370" tabRatio="686"/>
  </bookViews>
  <sheets>
    <sheet name="capa" sheetId="389" r:id="rId1"/>
    <sheet name="introducao" sheetId="6" r:id="rId2"/>
    <sheet name="fontes" sheetId="7" r:id="rId3"/>
    <sheet name="6populacao3" sheetId="598" r:id="rId4"/>
    <sheet name="7empregoINE3" sheetId="599" r:id="rId5"/>
    <sheet name="8desemprego_INE3" sheetId="600" r:id="rId6"/>
    <sheet name="9lay_off" sheetId="487" r:id="rId7"/>
    <sheet name="10desemprego_IEFP" sheetId="497" r:id="rId8"/>
    <sheet name="11desemprego_IEFP" sheetId="498" r:id="rId9"/>
    <sheet name="12fp_bs" sheetId="572" r:id="rId10"/>
    <sheet name="13empresarial" sheetId="601" r:id="rId11"/>
    <sheet name="14ganhos" sheetId="458" r:id="rId12"/>
    <sheet name="15salários" sheetId="502" r:id="rId13"/>
    <sheet name="16irct" sheetId="491" r:id="rId14"/>
    <sheet name="17acidentes" sheetId="589" r:id="rId15"/>
    <sheet name="18ssocial" sheetId="603" r:id="rId16"/>
    <sheet name="19ssocial " sheetId="501" r:id="rId17"/>
    <sheet name="20destaque" sheetId="602" r:id="rId18"/>
    <sheet name="21destaque" sheetId="564" r:id="rId19"/>
    <sheet name="22conceito" sheetId="26" r:id="rId20"/>
    <sheet name="23conceito" sheetId="27" r:id="rId21"/>
    <sheet name="contracapa" sheetId="28" r:id="rId22"/>
  </sheets>
  <externalReferences>
    <externalReference r:id="rId23"/>
  </externalReferences>
  <definedNames>
    <definedName name="acidentes" localSheetId="14">#REF!</definedName>
    <definedName name="acidentes" localSheetId="17">#REF!</definedName>
    <definedName name="acidentes" localSheetId="18">#REF!</definedName>
    <definedName name="acidentes">#REF!</definedName>
    <definedName name="_xlnm.Print_Area" localSheetId="7">'10desemprego_IEFP'!$A$1:$S$76</definedName>
    <definedName name="_xlnm.Print_Area" localSheetId="8">'11desemprego_IEFP'!$A$1:$S$51</definedName>
    <definedName name="_xlnm.Print_Area" localSheetId="9">'12fp_bs'!$A$1:$L$56</definedName>
    <definedName name="_xlnm.Print_Area" localSheetId="10">'13empresarial'!$A$1:$O$72</definedName>
    <definedName name="_xlnm.Print_Area" localSheetId="11">'14ganhos'!$A$1:$P$62</definedName>
    <definedName name="_xlnm.Print_Area" localSheetId="12">'15salários'!$A$1:$K$49</definedName>
    <definedName name="_xlnm.Print_Area" localSheetId="13">'16irct'!$A$1:$R$75</definedName>
    <definedName name="_xlnm.Print_Area" localSheetId="14">'17acidentes'!$A$1:$N$66</definedName>
    <definedName name="_xlnm.Print_Area" localSheetId="15">'18ssocial'!$A$1:$N$69</definedName>
    <definedName name="_xlnm.Print_Area" localSheetId="16">'19ssocial '!$A$1:$O$72</definedName>
    <definedName name="_xlnm.Print_Area" localSheetId="17">'20destaque'!$A$1:$S$72</definedName>
    <definedName name="_xlnm.Print_Area" localSheetId="18">'21destaque'!$A$1:$L$60</definedName>
    <definedName name="_xlnm.Print_Area" localSheetId="19">'22conceito'!$A$1:$AG$71</definedName>
    <definedName name="_xlnm.Print_Area" localSheetId="20">'23conceito'!$A$1:$AG$73</definedName>
    <definedName name="_xlnm.Print_Area" localSheetId="3">'6populacao3'!$A$1:$P$61</definedName>
    <definedName name="_xlnm.Print_Area" localSheetId="4">'7empregoINE3'!$A$1:$P$71</definedName>
    <definedName name="_xlnm.Print_Area" localSheetId="5">'8desemprego_INE3'!$A$1:$P$67</definedName>
    <definedName name="_xlnm.Print_Area" localSheetId="6">'9lay_off'!$A$1:$S$61</definedName>
    <definedName name="_xlnm.Print_Area" localSheetId="0">capa!$A$1:$L$58</definedName>
    <definedName name="_xlnm.Print_Area" localSheetId="21">contracapa!$A$1:$E$54</definedName>
    <definedName name="_xlnm.Print_Area" localSheetId="2">fontes!$A$1:$O$40</definedName>
    <definedName name="_xlnm.Print_Area" localSheetId="1">introducao!$A$1:$O$53</definedName>
    <definedName name="Changes" localSheetId="9">#REF!</definedName>
    <definedName name="Changes" localSheetId="11">#REF!</definedName>
    <definedName name="Changes" localSheetId="12">#REF!</definedName>
    <definedName name="Changes" localSheetId="14">#REF!</definedName>
    <definedName name="Changes" localSheetId="17">#REF!</definedName>
    <definedName name="Changes" localSheetId="18">#REF!</definedName>
    <definedName name="Changes">#REF!</definedName>
    <definedName name="Comments" localSheetId="9">#REF!</definedName>
    <definedName name="Comments" localSheetId="11">#REF!</definedName>
    <definedName name="Comments" localSheetId="12">#REF!</definedName>
    <definedName name="Comments" localSheetId="14">#REF!</definedName>
    <definedName name="Comments" localSheetId="17">#REF!</definedName>
    <definedName name="Comments" localSheetId="18">#REF!</definedName>
    <definedName name="Comments">#REF!</definedName>
    <definedName name="Contact" localSheetId="9">#REF!</definedName>
    <definedName name="Contact" localSheetId="11">#REF!</definedName>
    <definedName name="Contact" localSheetId="12">#REF!</definedName>
    <definedName name="Contact" localSheetId="14">#REF!</definedName>
    <definedName name="Contact" localSheetId="17">#REF!</definedName>
    <definedName name="Contact" localSheetId="18">#REF!</definedName>
    <definedName name="Contact">#REF!</definedName>
    <definedName name="Country" localSheetId="9">#REF!</definedName>
    <definedName name="Country" localSheetId="11">#REF!</definedName>
    <definedName name="Country" localSheetId="12">#REF!</definedName>
    <definedName name="Country" localSheetId="14">#REF!</definedName>
    <definedName name="Country" localSheetId="17">#REF!</definedName>
    <definedName name="Country" localSheetId="18">#REF!</definedName>
    <definedName name="Country">#REF!</definedName>
    <definedName name="CV_employed" localSheetId="9">#REF!</definedName>
    <definedName name="CV_employed" localSheetId="11">#REF!</definedName>
    <definedName name="CV_employed" localSheetId="12">#REF!</definedName>
    <definedName name="CV_employed" localSheetId="14">#REF!</definedName>
    <definedName name="CV_employed" localSheetId="17">#REF!</definedName>
    <definedName name="CV_employed" localSheetId="18">#REF!</definedName>
    <definedName name="CV_employed">#REF!</definedName>
    <definedName name="CV_parttime" localSheetId="9">#REF!</definedName>
    <definedName name="CV_parttime" localSheetId="11">#REF!</definedName>
    <definedName name="CV_parttime" localSheetId="12">#REF!</definedName>
    <definedName name="CV_parttime" localSheetId="14">#REF!</definedName>
    <definedName name="CV_parttime" localSheetId="17">#REF!</definedName>
    <definedName name="CV_parttime" localSheetId="18">#REF!</definedName>
    <definedName name="CV_parttime">#REF!</definedName>
    <definedName name="CV_unemployed" localSheetId="9">#REF!</definedName>
    <definedName name="CV_unemployed" localSheetId="11">#REF!</definedName>
    <definedName name="CV_unemployed" localSheetId="12">#REF!</definedName>
    <definedName name="CV_unemployed" localSheetId="14">#REF!</definedName>
    <definedName name="CV_unemployed" localSheetId="17">#REF!</definedName>
    <definedName name="CV_unemployed" localSheetId="18">#REF!</definedName>
    <definedName name="CV_unemployed">#REF!</definedName>
    <definedName name="CV_unemploymentRate" localSheetId="9">#REF!</definedName>
    <definedName name="CV_unemploymentRate" localSheetId="11">#REF!</definedName>
    <definedName name="CV_unemploymentRate" localSheetId="12">#REF!</definedName>
    <definedName name="CV_unemploymentRate" localSheetId="14">#REF!</definedName>
    <definedName name="CV_unemploymentRate" localSheetId="17">#REF!</definedName>
    <definedName name="CV_unemploymentRate" localSheetId="18">#REF!</definedName>
    <definedName name="CV_unemploymentRate">#REF!</definedName>
    <definedName name="CV_UsualHours" localSheetId="9">#REF!</definedName>
    <definedName name="CV_UsualHours" localSheetId="11">#REF!</definedName>
    <definedName name="CV_UsualHours" localSheetId="12">#REF!</definedName>
    <definedName name="CV_UsualHours" localSheetId="14">#REF!</definedName>
    <definedName name="CV_UsualHours" localSheetId="17">#REF!</definedName>
    <definedName name="CV_UsualHours" localSheetId="18">#REF!</definedName>
    <definedName name="CV_UsualHours">#REF!</definedName>
    <definedName name="dsadsa" localSheetId="9">#REF!</definedName>
    <definedName name="dsadsa" localSheetId="12">#REF!</definedName>
    <definedName name="dsadsa" localSheetId="14">#REF!</definedName>
    <definedName name="dsadsa" localSheetId="17">#REF!</definedName>
    <definedName name="dsadsa" localSheetId="18">#REF!</definedName>
    <definedName name="dsadsa">#REF!</definedName>
    <definedName name="email" localSheetId="9">#REF!</definedName>
    <definedName name="email" localSheetId="11">#REF!</definedName>
    <definedName name="email" localSheetId="12">#REF!</definedName>
    <definedName name="email" localSheetId="14">#REF!</definedName>
    <definedName name="email" localSheetId="17">#REF!</definedName>
    <definedName name="email" localSheetId="18">#REF!</definedName>
    <definedName name="email">#REF!</definedName>
    <definedName name="hdbtrgs" localSheetId="9">#REF!</definedName>
    <definedName name="hdbtrgs" localSheetId="12">#REF!</definedName>
    <definedName name="hdbtrgs" localSheetId="14">#REF!</definedName>
    <definedName name="hdbtrgs" localSheetId="17">#REF!</definedName>
    <definedName name="hdbtrgs" localSheetId="18">#REF!</definedName>
    <definedName name="hdbtrgs">#REF!</definedName>
    <definedName name="Limit_a_q" localSheetId="9">#REF!</definedName>
    <definedName name="Limit_a_q" localSheetId="11">#REF!</definedName>
    <definedName name="Limit_a_q" localSheetId="12">#REF!</definedName>
    <definedName name="Limit_a_q" localSheetId="14">#REF!</definedName>
    <definedName name="Limit_a_q" localSheetId="17">#REF!</definedName>
    <definedName name="Limit_a_q" localSheetId="18">#REF!</definedName>
    <definedName name="Limit_a_q">#REF!</definedName>
    <definedName name="Limit_b_a" localSheetId="9">#REF!</definedName>
    <definedName name="Limit_b_a" localSheetId="11">#REF!</definedName>
    <definedName name="Limit_b_a" localSheetId="12">#REF!</definedName>
    <definedName name="Limit_b_a" localSheetId="14">#REF!</definedName>
    <definedName name="Limit_b_a" localSheetId="17">#REF!</definedName>
    <definedName name="Limit_b_a" localSheetId="18">#REF!</definedName>
    <definedName name="Limit_b_a">#REF!</definedName>
    <definedName name="Limit_b_q" localSheetId="9">#REF!</definedName>
    <definedName name="Limit_b_q" localSheetId="11">#REF!</definedName>
    <definedName name="Limit_b_q" localSheetId="12">#REF!</definedName>
    <definedName name="Limit_b_q" localSheetId="14">#REF!</definedName>
    <definedName name="Limit_b_q" localSheetId="17">#REF!</definedName>
    <definedName name="Limit_b_q" localSheetId="18">#REF!</definedName>
    <definedName name="Limit_b_q">#REF!</definedName>
    <definedName name="mySortCriteria">[1]Calculation!$E$7</definedName>
    <definedName name="NR_NonContacts" localSheetId="9">#REF!</definedName>
    <definedName name="NR_NonContacts" localSheetId="11">#REF!</definedName>
    <definedName name="NR_NonContacts" localSheetId="12">#REF!</definedName>
    <definedName name="NR_NonContacts" localSheetId="14">#REF!</definedName>
    <definedName name="NR_NonContacts" localSheetId="17">#REF!</definedName>
    <definedName name="NR_NonContacts" localSheetId="18">#REF!</definedName>
    <definedName name="NR_NonContacts">#REF!</definedName>
    <definedName name="NR_Other" localSheetId="9">#REF!</definedName>
    <definedName name="NR_Other" localSheetId="11">#REF!</definedName>
    <definedName name="NR_Other" localSheetId="12">#REF!</definedName>
    <definedName name="NR_Other" localSheetId="14">#REF!</definedName>
    <definedName name="NR_Other" localSheetId="17">#REF!</definedName>
    <definedName name="NR_Other" localSheetId="18">#REF!</definedName>
    <definedName name="NR_Other">#REF!</definedName>
    <definedName name="NR_Refusals" localSheetId="9">#REF!</definedName>
    <definedName name="NR_Refusals" localSheetId="11">#REF!</definedName>
    <definedName name="NR_Refusals" localSheetId="12">#REF!</definedName>
    <definedName name="NR_Refusals" localSheetId="14">#REF!</definedName>
    <definedName name="NR_Refusals" localSheetId="17">#REF!</definedName>
    <definedName name="NR_Refusals" localSheetId="18">#REF!</definedName>
    <definedName name="NR_Refusals">#REF!</definedName>
    <definedName name="NR_Total" localSheetId="9">#REF!</definedName>
    <definedName name="NR_Total" localSheetId="11">#REF!</definedName>
    <definedName name="NR_Total" localSheetId="12">#REF!</definedName>
    <definedName name="NR_Total" localSheetId="14">#REF!</definedName>
    <definedName name="NR_Total" localSheetId="17">#REF!</definedName>
    <definedName name="NR_Total" localSheetId="18">#REF!</definedName>
    <definedName name="NR_Total">#REF!</definedName>
    <definedName name="Quarter" localSheetId="9">#REF!</definedName>
    <definedName name="Quarter" localSheetId="11">#REF!</definedName>
    <definedName name="Quarter" localSheetId="12">#REF!</definedName>
    <definedName name="Quarter" localSheetId="14">#REF!</definedName>
    <definedName name="Quarter" localSheetId="17">#REF!</definedName>
    <definedName name="Quarter" localSheetId="18">#REF!</definedName>
    <definedName name="Quarter">#REF!</definedName>
    <definedName name="Telephone" localSheetId="9">#REF!</definedName>
    <definedName name="Telephone" localSheetId="11">#REF!</definedName>
    <definedName name="Telephone" localSheetId="12">#REF!</definedName>
    <definedName name="Telephone" localSheetId="14">#REF!</definedName>
    <definedName name="Telephone" localSheetId="17">#REF!</definedName>
    <definedName name="Telephone" localSheetId="18">#REF!</definedName>
    <definedName name="Telephone">#REF!</definedName>
    <definedName name="topo" localSheetId="0">capa!$O$6</definedName>
    <definedName name="ue" localSheetId="15">#REF!</definedName>
    <definedName name="ue" localSheetId="17">#REF!</definedName>
    <definedName name="ue" localSheetId="18">#REF!</definedName>
    <definedName name="ue">#REF!</definedName>
    <definedName name="Year" localSheetId="9">#REF!</definedName>
    <definedName name="Year" localSheetId="11">#REF!</definedName>
    <definedName name="Year" localSheetId="12">#REF!</definedName>
    <definedName name="Year" localSheetId="14">#REF!</definedName>
    <definedName name="Year" localSheetId="17">#REF!</definedName>
    <definedName name="Year" localSheetId="18">#REF!</definedName>
    <definedName name="Year">#REF!</definedName>
    <definedName name="Z_5859C3A0_D6FB_40D9_B6C2_346CB5A63A0A_.wvu.Cols" localSheetId="7" hidden="1">'10desemprego_IEFP'!#REF!</definedName>
    <definedName name="Z_5859C3A0_D6FB_40D9_B6C2_346CB5A63A0A_.wvu.Cols" localSheetId="13" hidden="1">'16irct'!#REF!</definedName>
    <definedName name="Z_5859C3A0_D6FB_40D9_B6C2_346CB5A63A0A_.wvu.Cols" localSheetId="15" hidden="1">'18ssocial'!#REF!</definedName>
    <definedName name="Z_5859C3A0_D6FB_40D9_B6C2_346CB5A63A0A_.wvu.PrintArea" localSheetId="7" hidden="1">'10desemprego_IEFP'!$A$1:$S$76</definedName>
    <definedName name="Z_5859C3A0_D6FB_40D9_B6C2_346CB5A63A0A_.wvu.PrintArea" localSheetId="8" hidden="1">'11desemprego_IEFP'!$A$1:$S$51</definedName>
    <definedName name="Z_5859C3A0_D6FB_40D9_B6C2_346CB5A63A0A_.wvu.PrintArea" localSheetId="9" hidden="1">'12fp_bs'!$A$1:$L$56</definedName>
    <definedName name="Z_5859C3A0_D6FB_40D9_B6C2_346CB5A63A0A_.wvu.PrintArea" localSheetId="11" hidden="1">'14ganhos'!$A$1:$P$62</definedName>
    <definedName name="Z_5859C3A0_D6FB_40D9_B6C2_346CB5A63A0A_.wvu.PrintArea" localSheetId="12" hidden="1">'15salários'!$A$1:$K$49</definedName>
    <definedName name="Z_5859C3A0_D6FB_40D9_B6C2_346CB5A63A0A_.wvu.PrintArea" localSheetId="13" hidden="1">'16irct'!$A$1:$S$75</definedName>
    <definedName name="Z_5859C3A0_D6FB_40D9_B6C2_346CB5A63A0A_.wvu.PrintArea" localSheetId="15" hidden="1">'18ssocial'!$A$1:$N$69</definedName>
    <definedName name="Z_5859C3A0_D6FB_40D9_B6C2_346CB5A63A0A_.wvu.PrintArea" localSheetId="16" hidden="1">'19ssocial '!$A$1:$O$72</definedName>
    <definedName name="Z_5859C3A0_D6FB_40D9_B6C2_346CB5A63A0A_.wvu.PrintArea" localSheetId="17" hidden="1">'20destaque'!$A$1:$S$72</definedName>
    <definedName name="Z_5859C3A0_D6FB_40D9_B6C2_346CB5A63A0A_.wvu.PrintArea" localSheetId="19" hidden="1">'22conceito'!$A$1:$AG$71</definedName>
    <definedName name="Z_5859C3A0_D6FB_40D9_B6C2_346CB5A63A0A_.wvu.PrintArea" localSheetId="20" hidden="1">'23conceito'!$A$1:$AG$73</definedName>
    <definedName name="Z_5859C3A0_D6FB_40D9_B6C2_346CB5A63A0A_.wvu.PrintArea" localSheetId="3" hidden="1">'6populacao3'!$A$1:$P$61</definedName>
    <definedName name="Z_5859C3A0_D6FB_40D9_B6C2_346CB5A63A0A_.wvu.PrintArea" localSheetId="4" hidden="1">'7empregoINE3'!$A$1:$P$71</definedName>
    <definedName name="Z_5859C3A0_D6FB_40D9_B6C2_346CB5A63A0A_.wvu.PrintArea" localSheetId="5" hidden="1">'8desemprego_INE3'!$A$1:$P$67</definedName>
    <definedName name="Z_5859C3A0_D6FB_40D9_B6C2_346CB5A63A0A_.wvu.PrintArea" localSheetId="6" hidden="1">'9lay_off'!$A$1:$S$61</definedName>
    <definedName name="Z_5859C3A0_D6FB_40D9_B6C2_346CB5A63A0A_.wvu.PrintArea" localSheetId="0" hidden="1">capa!$A$1:$L$58</definedName>
    <definedName name="Z_5859C3A0_D6FB_40D9_B6C2_346CB5A63A0A_.wvu.PrintArea" localSheetId="21" hidden="1">contracapa!$A$1:$E$54</definedName>
    <definedName name="Z_5859C3A0_D6FB_40D9_B6C2_346CB5A63A0A_.wvu.PrintArea" localSheetId="2" hidden="1">fontes!$A$1:$O$40</definedName>
    <definedName name="Z_5859C3A0_D6FB_40D9_B6C2_346CB5A63A0A_.wvu.PrintArea" localSheetId="1" hidden="1">introducao!$A$1:$O$53</definedName>
    <definedName name="Z_5859C3A0_D6FB_40D9_B6C2_346CB5A63A0A_.wvu.Rows" localSheetId="7" hidden="1">'10desemprego_IEFP'!$21:$21,'10desemprego_IEFP'!$48:$48,'10desemprego_IEFP'!$58:$64</definedName>
    <definedName name="Z_5859C3A0_D6FB_40D9_B6C2_346CB5A63A0A_.wvu.Rows" localSheetId="8" hidden="1">'11desemprego_IEFP'!#REF!,'11desemprego_IEFP'!#REF!</definedName>
    <definedName name="Z_5859C3A0_D6FB_40D9_B6C2_346CB5A63A0A_.wvu.Rows" localSheetId="9" hidden="1">'12fp_bs'!#REF!,'12fp_bs'!#REF!</definedName>
    <definedName name="Z_5859C3A0_D6FB_40D9_B6C2_346CB5A63A0A_.wvu.Rows" localSheetId="11" hidden="1">'14ganhos'!#REF!</definedName>
    <definedName name="Z_5859C3A0_D6FB_40D9_B6C2_346CB5A63A0A_.wvu.Rows" localSheetId="12" hidden="1">'15salários'!$29:$30,'15salários'!#REF!</definedName>
    <definedName name="Z_5859C3A0_D6FB_40D9_B6C2_346CB5A63A0A_.wvu.Rows" localSheetId="13" hidden="1">'16irct'!#REF!</definedName>
    <definedName name="Z_5859C3A0_D6FB_40D9_B6C2_346CB5A63A0A_.wvu.Rows" localSheetId="15" hidden="1">'18ssocial'!$31:$31</definedName>
    <definedName name="Z_5859C3A0_D6FB_40D9_B6C2_346CB5A63A0A_.wvu.Rows" localSheetId="16" hidden="1">'19ssocial '!#REF!</definedName>
    <definedName name="Z_5859C3A0_D6FB_40D9_B6C2_346CB5A63A0A_.wvu.Rows" localSheetId="17" hidden="1">'20destaque'!#REF!,'20destaque'!#REF!</definedName>
    <definedName name="Z_5859C3A0_D6FB_40D9_B6C2_346CB5A63A0A_.wvu.Rows" localSheetId="19" hidden="1">'22conceito'!#REF!</definedName>
    <definedName name="Z_5859C3A0_D6FB_40D9_B6C2_346CB5A63A0A_.wvu.Rows" localSheetId="20" hidden="1">'23conceito'!$8:$9</definedName>
    <definedName name="Z_5859C3A0_D6FB_40D9_B6C2_346CB5A63A0A_.wvu.Rows" localSheetId="3" hidden="1">'6populacao3'!#REF!,'6populacao3'!#REF!,'6populacao3'!$30:$58</definedName>
    <definedName name="Z_5859C3A0_D6FB_40D9_B6C2_346CB5A63A0A_.wvu.Rows" localSheetId="4" hidden="1">'7empregoINE3'!#REF!,'7empregoINE3'!$40:$68</definedName>
    <definedName name="Z_5859C3A0_D6FB_40D9_B6C2_346CB5A63A0A_.wvu.Rows" localSheetId="5" hidden="1">'8desemprego_INE3'!#REF!,'8desemprego_INE3'!#REF!,'8desemprego_INE3'!$37:$64,'8desemprego_INE3'!#REF!</definedName>
    <definedName name="Z_5859C3A0_D6FB_40D9_B6C2_346CB5A63A0A_.wvu.Rows" localSheetId="6" hidden="1">'9lay_off'!#REF!,'9lay_off'!#REF!,'9lay_off'!#REF!</definedName>
    <definedName name="Z_87E9DA1B_1CEB_458D_87A5_C4E38BAE485A_.wvu.Cols" localSheetId="7" hidden="1">'10desemprego_IEFP'!#REF!</definedName>
    <definedName name="Z_87E9DA1B_1CEB_458D_87A5_C4E38BAE485A_.wvu.Cols" localSheetId="13" hidden="1">'16irct'!#REF!</definedName>
    <definedName name="Z_87E9DA1B_1CEB_458D_87A5_C4E38BAE485A_.wvu.Cols" localSheetId="15" hidden="1">'18ssocial'!#REF!</definedName>
    <definedName name="Z_87E9DA1B_1CEB_458D_87A5_C4E38BAE485A_.wvu.PrintArea" localSheetId="7" hidden="1">'10desemprego_IEFP'!$A$1:$S$76</definedName>
    <definedName name="Z_87E9DA1B_1CEB_458D_87A5_C4E38BAE485A_.wvu.PrintArea" localSheetId="8" hidden="1">'11desemprego_IEFP'!$A$1:$S$51</definedName>
    <definedName name="Z_87E9DA1B_1CEB_458D_87A5_C4E38BAE485A_.wvu.PrintArea" localSheetId="9" hidden="1">'12fp_bs'!$A$1:$L$56</definedName>
    <definedName name="Z_87E9DA1B_1CEB_458D_87A5_C4E38BAE485A_.wvu.PrintArea" localSheetId="11" hidden="1">'14ganhos'!$A$1:$P$62</definedName>
    <definedName name="Z_87E9DA1B_1CEB_458D_87A5_C4E38BAE485A_.wvu.PrintArea" localSheetId="12" hidden="1">'15salários'!$A$1:$K$49</definedName>
    <definedName name="Z_87E9DA1B_1CEB_458D_87A5_C4E38BAE485A_.wvu.PrintArea" localSheetId="13" hidden="1">'16irct'!$A$1:$S$75</definedName>
    <definedName name="Z_87E9DA1B_1CEB_458D_87A5_C4E38BAE485A_.wvu.PrintArea" localSheetId="15" hidden="1">'18ssocial'!$A$1:$N$69</definedName>
    <definedName name="Z_87E9DA1B_1CEB_458D_87A5_C4E38BAE485A_.wvu.PrintArea" localSheetId="16" hidden="1">'19ssocial '!$A$1:$O$72</definedName>
    <definedName name="Z_87E9DA1B_1CEB_458D_87A5_C4E38BAE485A_.wvu.PrintArea" localSheetId="17" hidden="1">'20destaque'!$A$1:$S$72</definedName>
    <definedName name="Z_87E9DA1B_1CEB_458D_87A5_C4E38BAE485A_.wvu.PrintArea" localSheetId="19" hidden="1">'22conceito'!$A$1:$AG$71</definedName>
    <definedName name="Z_87E9DA1B_1CEB_458D_87A5_C4E38BAE485A_.wvu.PrintArea" localSheetId="20" hidden="1">'23conceito'!$A$1:$AG$73</definedName>
    <definedName name="Z_87E9DA1B_1CEB_458D_87A5_C4E38BAE485A_.wvu.PrintArea" localSheetId="3" hidden="1">'6populacao3'!$A$1:$P$61</definedName>
    <definedName name="Z_87E9DA1B_1CEB_458D_87A5_C4E38BAE485A_.wvu.PrintArea" localSheetId="4" hidden="1">'7empregoINE3'!$A$1:$P$71</definedName>
    <definedName name="Z_87E9DA1B_1CEB_458D_87A5_C4E38BAE485A_.wvu.PrintArea" localSheetId="5" hidden="1">'8desemprego_INE3'!$A$1:$P$67</definedName>
    <definedName name="Z_87E9DA1B_1CEB_458D_87A5_C4E38BAE485A_.wvu.PrintArea" localSheetId="6" hidden="1">'9lay_off'!$A$1:$S$61</definedName>
    <definedName name="Z_87E9DA1B_1CEB_458D_87A5_C4E38BAE485A_.wvu.PrintArea" localSheetId="0" hidden="1">capa!$A$1:$L$58</definedName>
    <definedName name="Z_87E9DA1B_1CEB_458D_87A5_C4E38BAE485A_.wvu.PrintArea" localSheetId="21" hidden="1">contracapa!$A$1:$E$54</definedName>
    <definedName name="Z_87E9DA1B_1CEB_458D_87A5_C4E38BAE485A_.wvu.PrintArea" localSheetId="2" hidden="1">fontes!$A$1:$O$40</definedName>
    <definedName name="Z_87E9DA1B_1CEB_458D_87A5_C4E38BAE485A_.wvu.PrintArea" localSheetId="1" hidden="1">introducao!$A$1:$O$53</definedName>
    <definedName name="Z_87E9DA1B_1CEB_458D_87A5_C4E38BAE485A_.wvu.Rows" localSheetId="7" hidden="1">'10desemprego_IEFP'!$21:$21,'10desemprego_IEFP'!$48:$48,'10desemprego_IEFP'!$58:$64</definedName>
    <definedName name="Z_87E9DA1B_1CEB_458D_87A5_C4E38BAE485A_.wvu.Rows" localSheetId="8" hidden="1">'11desemprego_IEFP'!#REF!,'11desemprego_IEFP'!#REF!</definedName>
    <definedName name="Z_87E9DA1B_1CEB_458D_87A5_C4E38BAE485A_.wvu.Rows" localSheetId="9" hidden="1">'12fp_bs'!#REF!,'12fp_bs'!#REF!</definedName>
    <definedName name="Z_87E9DA1B_1CEB_458D_87A5_C4E38BAE485A_.wvu.Rows" localSheetId="11" hidden="1">'14ganhos'!#REF!</definedName>
    <definedName name="Z_87E9DA1B_1CEB_458D_87A5_C4E38BAE485A_.wvu.Rows" localSheetId="12" hidden="1">'15salários'!$29:$30,'15salários'!#REF!</definedName>
    <definedName name="Z_87E9DA1B_1CEB_458D_87A5_C4E38BAE485A_.wvu.Rows" localSheetId="13" hidden="1">'16irct'!#REF!</definedName>
    <definedName name="Z_87E9DA1B_1CEB_458D_87A5_C4E38BAE485A_.wvu.Rows" localSheetId="15" hidden="1">'18ssocial'!$31:$31</definedName>
    <definedName name="Z_87E9DA1B_1CEB_458D_87A5_C4E38BAE485A_.wvu.Rows" localSheetId="16" hidden="1">'19ssocial '!#REF!</definedName>
    <definedName name="Z_87E9DA1B_1CEB_458D_87A5_C4E38BAE485A_.wvu.Rows" localSheetId="17" hidden="1">'20destaque'!#REF!,'20destaque'!#REF!</definedName>
    <definedName name="Z_87E9DA1B_1CEB_458D_87A5_C4E38BAE485A_.wvu.Rows" localSheetId="19" hidden="1">'22conceito'!#REF!</definedName>
    <definedName name="Z_87E9DA1B_1CEB_458D_87A5_C4E38BAE485A_.wvu.Rows" localSheetId="20" hidden="1">'23conceito'!$8:$9</definedName>
    <definedName name="Z_87E9DA1B_1CEB_458D_87A5_C4E38BAE485A_.wvu.Rows" localSheetId="3" hidden="1">'6populacao3'!#REF!,'6populacao3'!#REF!,'6populacao3'!$30:$58</definedName>
    <definedName name="Z_87E9DA1B_1CEB_458D_87A5_C4E38BAE485A_.wvu.Rows" localSheetId="4" hidden="1">'7empregoINE3'!#REF!,'7empregoINE3'!$40:$68</definedName>
    <definedName name="Z_87E9DA1B_1CEB_458D_87A5_C4E38BAE485A_.wvu.Rows" localSheetId="5" hidden="1">'8desemprego_INE3'!#REF!,'8desemprego_INE3'!#REF!,'8desemprego_INE3'!$37:$64,'8desemprego_INE3'!#REF!</definedName>
    <definedName name="Z_87E9DA1B_1CEB_458D_87A5_C4E38BAE485A_.wvu.Rows" localSheetId="6" hidden="1">'9lay_off'!#REF!,'9lay_off'!#REF!,'9lay_off'!#REF!</definedName>
    <definedName name="Z_D8E90C30_C61D_40A7_989F_8651AA8E91E2_.wvu.Cols" localSheetId="13" hidden="1">'16irct'!#REF!</definedName>
    <definedName name="Z_D8E90C30_C61D_40A7_989F_8651AA8E91E2_.wvu.Cols" localSheetId="15" hidden="1">'18ssocial'!#REF!</definedName>
    <definedName name="Z_D8E90C30_C61D_40A7_989F_8651AA8E91E2_.wvu.PrintArea" localSheetId="7" hidden="1">'10desemprego_IEFP'!$A$1:$S$76</definedName>
    <definedName name="Z_D8E90C30_C61D_40A7_989F_8651AA8E91E2_.wvu.PrintArea" localSheetId="8" hidden="1">'11desemprego_IEFP'!$A$1:$S$51</definedName>
    <definedName name="Z_D8E90C30_C61D_40A7_989F_8651AA8E91E2_.wvu.PrintArea" localSheetId="9" hidden="1">'12fp_bs'!$A$1:$L$56</definedName>
    <definedName name="Z_D8E90C30_C61D_40A7_989F_8651AA8E91E2_.wvu.PrintArea" localSheetId="11" hidden="1">'14ganhos'!$A$1:$P$62</definedName>
    <definedName name="Z_D8E90C30_C61D_40A7_989F_8651AA8E91E2_.wvu.PrintArea" localSheetId="12" hidden="1">'15salários'!$A$1:$K$49</definedName>
    <definedName name="Z_D8E90C30_C61D_40A7_989F_8651AA8E91E2_.wvu.PrintArea" localSheetId="13" hidden="1">'16irct'!$A$1:$S$75</definedName>
    <definedName name="Z_D8E90C30_C61D_40A7_989F_8651AA8E91E2_.wvu.PrintArea" localSheetId="15" hidden="1">'18ssocial'!$A$1:$N$69</definedName>
    <definedName name="Z_D8E90C30_C61D_40A7_989F_8651AA8E91E2_.wvu.PrintArea" localSheetId="16" hidden="1">'19ssocial '!$A$1:$O$72</definedName>
    <definedName name="Z_D8E90C30_C61D_40A7_989F_8651AA8E91E2_.wvu.PrintArea" localSheetId="17" hidden="1">'20destaque'!$A$1:$S$72</definedName>
    <definedName name="Z_D8E90C30_C61D_40A7_989F_8651AA8E91E2_.wvu.PrintArea" localSheetId="19" hidden="1">'22conceito'!$A$1:$AG$71</definedName>
    <definedName name="Z_D8E90C30_C61D_40A7_989F_8651AA8E91E2_.wvu.PrintArea" localSheetId="20" hidden="1">'23conceito'!$A$1:$AG$73</definedName>
    <definedName name="Z_D8E90C30_C61D_40A7_989F_8651AA8E91E2_.wvu.PrintArea" localSheetId="3" hidden="1">'6populacao3'!$A$1:$P$61</definedName>
    <definedName name="Z_D8E90C30_C61D_40A7_989F_8651AA8E91E2_.wvu.PrintArea" localSheetId="4" hidden="1">'7empregoINE3'!$A$1:$P$71</definedName>
    <definedName name="Z_D8E90C30_C61D_40A7_989F_8651AA8E91E2_.wvu.PrintArea" localSheetId="5" hidden="1">'8desemprego_INE3'!$A$1:$P$67</definedName>
    <definedName name="Z_D8E90C30_C61D_40A7_989F_8651AA8E91E2_.wvu.PrintArea" localSheetId="6" hidden="1">'9lay_off'!$A$1:$S$61</definedName>
    <definedName name="Z_D8E90C30_C61D_40A7_989F_8651AA8E91E2_.wvu.PrintArea" localSheetId="0" hidden="1">capa!$A$1:$L$58</definedName>
    <definedName name="Z_D8E90C30_C61D_40A7_989F_8651AA8E91E2_.wvu.PrintArea" localSheetId="21" hidden="1">contracapa!$A$1:$E$54</definedName>
    <definedName name="Z_D8E90C30_C61D_40A7_989F_8651AA8E91E2_.wvu.PrintArea" localSheetId="2" hidden="1">fontes!$A$1:$O$40</definedName>
    <definedName name="Z_D8E90C30_C61D_40A7_989F_8651AA8E91E2_.wvu.PrintArea" localSheetId="1" hidden="1">introducao!$A$1:$O$53</definedName>
    <definedName name="Z_D8E90C30_C61D_40A7_989F_8651AA8E91E2_.wvu.Rows" localSheetId="8" hidden="1">'11desemprego_IEFP'!#REF!,'11desemprego_IEFP'!#REF!</definedName>
    <definedName name="Z_D8E90C30_C61D_40A7_989F_8651AA8E91E2_.wvu.Rows" localSheetId="9" hidden="1">'12fp_bs'!#REF!,'12fp_bs'!#REF!</definedName>
    <definedName name="Z_D8E90C30_C61D_40A7_989F_8651AA8E91E2_.wvu.Rows" localSheetId="11" hidden="1">'14ganhos'!#REF!</definedName>
    <definedName name="Z_D8E90C30_C61D_40A7_989F_8651AA8E91E2_.wvu.Rows" localSheetId="12" hidden="1">'15salários'!$29:$30,'15salários'!#REF!</definedName>
    <definedName name="Z_D8E90C30_C61D_40A7_989F_8651AA8E91E2_.wvu.Rows" localSheetId="13" hidden="1">'16irct'!#REF!</definedName>
    <definedName name="Z_D8E90C30_C61D_40A7_989F_8651AA8E91E2_.wvu.Rows" localSheetId="15" hidden="1">'18ssocial'!$31:$31</definedName>
    <definedName name="Z_D8E90C30_C61D_40A7_989F_8651AA8E91E2_.wvu.Rows" localSheetId="16" hidden="1">'19ssocial '!#REF!</definedName>
    <definedName name="Z_D8E90C30_C61D_40A7_989F_8651AA8E91E2_.wvu.Rows" localSheetId="17" hidden="1">'20destaque'!#REF!,'20destaque'!#REF!</definedName>
    <definedName name="Z_D8E90C30_C61D_40A7_989F_8651AA8E91E2_.wvu.Rows" localSheetId="19" hidden="1">'22conceito'!#REF!</definedName>
    <definedName name="Z_D8E90C30_C61D_40A7_989F_8651AA8E91E2_.wvu.Rows" localSheetId="20" hidden="1">'23conceito'!$8:$9</definedName>
    <definedName name="Z_D8E90C30_C61D_40A7_989F_8651AA8E91E2_.wvu.Rows" localSheetId="3" hidden="1">'6populacao3'!#REF!,'6populacao3'!$29:$29,'6populacao3'!$30:$58,'6populacao3'!#REF!</definedName>
    <definedName name="Z_D8E90C30_C61D_40A7_989F_8651AA8E91E2_.wvu.Rows" localSheetId="4" hidden="1">'7empregoINE3'!#REF!,'7empregoINE3'!$40:$68</definedName>
    <definedName name="Z_D8E90C30_C61D_40A7_989F_8651AA8E91E2_.wvu.Rows" localSheetId="6" hidden="1">'9lay_off'!#REF!,'9lay_off'!#REF!,'9lay_off'!#REF!</definedName>
  </definedNames>
  <calcPr calcId="125725"/>
  <customWorkbookViews>
    <customWorkbookView name="Carla.Lopes - Vista pessoal" guid="{D8E90C30-C61D-40A7-989F-8651AA8E91E2}" mergeInterval="0" personalView="1" maximized="1" xWindow="1" yWindow="1" windowWidth="1436" windowHeight="636" tabRatio="792" activeSheetId="22"/>
    <customWorkbookView name="Teresa Feliciano - Vista pessoal" guid="{5859C3A0-D6FB-40D9-B6C2-346CB5A63A0A}" mergeInterval="0" personalView="1" maximized="1" xWindow="1" yWindow="1" windowWidth="1276" windowHeight="752" tabRatio="551" activeSheetId="20"/>
    <customWorkbookView name="Joana.Matos - Vista pessoal" guid="{87E9DA1B-1CEB-458D-87A5-C4E38BAE485A}" mergeInterval="0" personalView="1" maximized="1" xWindow="1" yWindow="1" windowWidth="1276" windowHeight="752" tabRatio="551" activeSheetId="16"/>
  </customWorkbookViews>
  <fileRecoveryPr autoRecover="0"/>
</workbook>
</file>

<file path=xl/calcChain.xml><?xml version="1.0" encoding="utf-8"?>
<calcChain xmlns="http://schemas.openxmlformats.org/spreadsheetml/2006/main">
  <c r="K44" i="603"/>
  <c r="AE27"/>
  <c r="AH27"/>
  <c r="AG27"/>
  <c r="AD27"/>
  <c r="AM27" s="1"/>
  <c r="AM26"/>
  <c r="AO26" s="1"/>
  <c r="AH26"/>
  <c r="AG26"/>
  <c r="AE26"/>
  <c r="AD26"/>
  <c r="AE25"/>
  <c r="AH25"/>
  <c r="AG25"/>
  <c r="AD25"/>
  <c r="AM25" s="1"/>
  <c r="AM24"/>
  <c r="AO24" s="1"/>
  <c r="AH24"/>
  <c r="AG24"/>
  <c r="AE24"/>
  <c r="AD24"/>
  <c r="AE23"/>
  <c r="AH23"/>
  <c r="AG23"/>
  <c r="AD23"/>
  <c r="AM23" s="1"/>
  <c r="AM22"/>
  <c r="AO22" s="1"/>
  <c r="AH22"/>
  <c r="AG22"/>
  <c r="AE22"/>
  <c r="AD22"/>
  <c r="AE21"/>
  <c r="AH21"/>
  <c r="AG21"/>
  <c r="AD21"/>
  <c r="AM21" s="1"/>
  <c r="AM20"/>
  <c r="AO20" s="1"/>
  <c r="AH20"/>
  <c r="AG20"/>
  <c r="AE20"/>
  <c r="AD20"/>
  <c r="AE19"/>
  <c r="AH19"/>
  <c r="AG19"/>
  <c r="AD19"/>
  <c r="AM19" s="1"/>
  <c r="AM18"/>
  <c r="AO18" s="1"/>
  <c r="AH18"/>
  <c r="AG18"/>
  <c r="AE18"/>
  <c r="AD18"/>
  <c r="AE17"/>
  <c r="AH17"/>
  <c r="AG17"/>
  <c r="AD17"/>
  <c r="AM17" s="1"/>
  <c r="AM16"/>
  <c r="AO16" s="1"/>
  <c r="AH16"/>
  <c r="AG16"/>
  <c r="AE16"/>
  <c r="AD16"/>
  <c r="AE15"/>
  <c r="AH15"/>
  <c r="AG15"/>
  <c r="AD15"/>
  <c r="AM15" s="1"/>
  <c r="AM14"/>
  <c r="AO14" s="1"/>
  <c r="AH14"/>
  <c r="AG14"/>
  <c r="AE14"/>
  <c r="AD14"/>
  <c r="AE13"/>
  <c r="AH13"/>
  <c r="AG13"/>
  <c r="AD13"/>
  <c r="AM13" s="1"/>
  <c r="AM12"/>
  <c r="AO12" s="1"/>
  <c r="AH12"/>
  <c r="AG12"/>
  <c r="AE12"/>
  <c r="AD12"/>
  <c r="AE11"/>
  <c r="AH11"/>
  <c r="AG11"/>
  <c r="AD11"/>
  <c r="AM11" s="1"/>
  <c r="AH10"/>
  <c r="AG10"/>
  <c r="AE10"/>
  <c r="AD10"/>
  <c r="AM10" s="1"/>
  <c r="AM9"/>
  <c r="AN9" s="1"/>
  <c r="AH9"/>
  <c r="AG9"/>
  <c r="AE9"/>
  <c r="AD9"/>
  <c r="AE8"/>
  <c r="AH8"/>
  <c r="AG8"/>
  <c r="AD8"/>
  <c r="AM8" s="1"/>
  <c r="AF27"/>
  <c r="K7"/>
  <c r="J44"/>
  <c r="I44"/>
  <c r="H44"/>
  <c r="G44"/>
  <c r="F44"/>
  <c r="E44"/>
  <c r="AN6"/>
  <c r="F51" i="491"/>
  <c r="AN13" i="603" l="1"/>
  <c r="AO13"/>
  <c r="AN19"/>
  <c r="AO19"/>
  <c r="AN21"/>
  <c r="AO21"/>
  <c r="AO8"/>
  <c r="AN8"/>
  <c r="AO10"/>
  <c r="AN10"/>
  <c r="AN11"/>
  <c r="AO11"/>
  <c r="AN15"/>
  <c r="AO15"/>
  <c r="AN17"/>
  <c r="AO17"/>
  <c r="AN23"/>
  <c r="AO23"/>
  <c r="AN25"/>
  <c r="AO25"/>
  <c r="AN27"/>
  <c r="AO27"/>
  <c r="AF8"/>
  <c r="AO9"/>
  <c r="AF10"/>
  <c r="AF12"/>
  <c r="AN12"/>
  <c r="AF14"/>
  <c r="AN14"/>
  <c r="AF16"/>
  <c r="AN16"/>
  <c r="AF18"/>
  <c r="AN18"/>
  <c r="AF20"/>
  <c r="AN20"/>
  <c r="AF22"/>
  <c r="AN22"/>
  <c r="AF24"/>
  <c r="AN24"/>
  <c r="AF26"/>
  <c r="AN26"/>
  <c r="K6"/>
  <c r="AF9"/>
  <c r="AF11"/>
  <c r="AF13"/>
  <c r="AF15"/>
  <c r="AF17"/>
  <c r="AF19"/>
  <c r="AF21"/>
  <c r="AF23"/>
  <c r="AF25"/>
  <c r="K43"/>
  <c r="I19" i="491"/>
  <c r="F19"/>
  <c r="M40" i="600"/>
  <c r="K40"/>
  <c r="I40"/>
  <c r="G40"/>
  <c r="E40"/>
  <c r="L65" i="599"/>
  <c r="J65"/>
  <c r="H65"/>
  <c r="F65"/>
  <c r="L59"/>
  <c r="J59"/>
  <c r="H59"/>
  <c r="F59"/>
  <c r="L53"/>
  <c r="J53"/>
  <c r="H53"/>
  <c r="F53"/>
  <c r="L63"/>
  <c r="J63"/>
  <c r="H63"/>
  <c r="F63"/>
  <c r="M43"/>
  <c r="K43"/>
  <c r="I43"/>
  <c r="G43"/>
  <c r="E43"/>
  <c r="N35" i="598"/>
  <c r="L35"/>
  <c r="J35"/>
  <c r="H35"/>
  <c r="F35"/>
  <c r="M33"/>
  <c r="K33"/>
  <c r="I33"/>
  <c r="G33"/>
  <c r="E33"/>
  <c r="N45" i="599" l="1"/>
  <c r="F36" i="598"/>
  <c r="J36"/>
  <c r="N36"/>
  <c r="F38"/>
  <c r="J38"/>
  <c r="N38"/>
  <c r="H39"/>
  <c r="L39"/>
  <c r="F42"/>
  <c r="J42"/>
  <c r="N42"/>
  <c r="H45"/>
  <c r="L45"/>
  <c r="F48"/>
  <c r="J48"/>
  <c r="N48"/>
  <c r="H51"/>
  <c r="L51"/>
  <c r="F54"/>
  <c r="J54"/>
  <c r="N54"/>
  <c r="H57"/>
  <c r="L57"/>
  <c r="F45" i="599"/>
  <c r="H45"/>
  <c r="J45"/>
  <c r="L45"/>
  <c r="H46"/>
  <c r="L46"/>
  <c r="H52"/>
  <c r="L52"/>
  <c r="H36" i="598"/>
  <c r="L36"/>
  <c r="F37"/>
  <c r="J37"/>
  <c r="N37"/>
  <c r="H38"/>
  <c r="L38"/>
  <c r="F39"/>
  <c r="J39"/>
  <c r="H37"/>
  <c r="L37"/>
  <c r="F40"/>
  <c r="J40"/>
  <c r="N40"/>
  <c r="H41"/>
  <c r="L41"/>
  <c r="N39"/>
  <c r="H40"/>
  <c r="L40"/>
  <c r="F41"/>
  <c r="J41"/>
  <c r="N41"/>
  <c r="H42"/>
  <c r="L42"/>
  <c r="F43"/>
  <c r="J43"/>
  <c r="N43"/>
  <c r="H44"/>
  <c r="L44"/>
  <c r="F45"/>
  <c r="J45"/>
  <c r="N45"/>
  <c r="H46"/>
  <c r="L46"/>
  <c r="F47"/>
  <c r="J47"/>
  <c r="N47"/>
  <c r="H48"/>
  <c r="L48"/>
  <c r="F49"/>
  <c r="J49"/>
  <c r="N49"/>
  <c r="H50"/>
  <c r="L50"/>
  <c r="F51"/>
  <c r="J51"/>
  <c r="N51"/>
  <c r="H52"/>
  <c r="L52"/>
  <c r="F53"/>
  <c r="J53"/>
  <c r="N53"/>
  <c r="H54"/>
  <c r="L54"/>
  <c r="F55"/>
  <c r="J55"/>
  <c r="N55"/>
  <c r="H56"/>
  <c r="L56"/>
  <c r="F57"/>
  <c r="J57"/>
  <c r="N57"/>
  <c r="H58"/>
  <c r="L58"/>
  <c r="F46" i="599"/>
  <c r="J46"/>
  <c r="N46"/>
  <c r="F48"/>
  <c r="J48"/>
  <c r="N48"/>
  <c r="F50"/>
  <c r="J50"/>
  <c r="N50"/>
  <c r="F52"/>
  <c r="J52"/>
  <c r="N52"/>
  <c r="F54"/>
  <c r="J54"/>
  <c r="N54"/>
  <c r="F56"/>
  <c r="J56"/>
  <c r="N56"/>
  <c r="F58"/>
  <c r="J58"/>
  <c r="N58"/>
  <c r="F60"/>
  <c r="J60"/>
  <c r="N60"/>
  <c r="F62"/>
  <c r="J62"/>
  <c r="N62"/>
  <c r="F64"/>
  <c r="J64"/>
  <c r="N64"/>
  <c r="F66"/>
  <c r="J66"/>
  <c r="N66"/>
  <c r="F68"/>
  <c r="J68"/>
  <c r="N68"/>
  <c r="H43" i="598"/>
  <c r="L43"/>
  <c r="F44"/>
  <c r="J44"/>
  <c r="N44"/>
  <c r="F46"/>
  <c r="J46"/>
  <c r="N46"/>
  <c r="H47"/>
  <c r="L47"/>
  <c r="H49"/>
  <c r="L49"/>
  <c r="F50"/>
  <c r="J50"/>
  <c r="N50"/>
  <c r="F52"/>
  <c r="J52"/>
  <c r="N52"/>
  <c r="H53"/>
  <c r="L53"/>
  <c r="H55"/>
  <c r="L55"/>
  <c r="F56"/>
  <c r="J56"/>
  <c r="N56"/>
  <c r="F58"/>
  <c r="J58"/>
  <c r="N58"/>
  <c r="H48" i="599"/>
  <c r="L48"/>
  <c r="H50"/>
  <c r="L50"/>
  <c r="H54"/>
  <c r="L54"/>
  <c r="H56"/>
  <c r="L56"/>
  <c r="H58"/>
  <c r="L58"/>
  <c r="H60"/>
  <c r="L60"/>
  <c r="H62"/>
  <c r="L62"/>
  <c r="H64"/>
  <c r="L64"/>
  <c r="H66"/>
  <c r="L66"/>
  <c r="H68"/>
  <c r="L68"/>
  <c r="F47"/>
  <c r="H47"/>
  <c r="J47"/>
  <c r="L47"/>
  <c r="N47"/>
  <c r="F49"/>
  <c r="H49"/>
  <c r="J49"/>
  <c r="L49"/>
  <c r="N49"/>
  <c r="F51"/>
  <c r="H51"/>
  <c r="J51"/>
  <c r="L51"/>
  <c r="N51"/>
  <c r="N53"/>
  <c r="F55"/>
  <c r="H55"/>
  <c r="J55"/>
  <c r="L55"/>
  <c r="N55"/>
  <c r="F57"/>
  <c r="H57"/>
  <c r="J57"/>
  <c r="L57"/>
  <c r="N57"/>
  <c r="N59"/>
  <c r="F61"/>
  <c r="H61"/>
  <c r="J61"/>
  <c r="L61"/>
  <c r="N61"/>
  <c r="N63"/>
  <c r="N65"/>
  <c r="F67"/>
  <c r="H67"/>
  <c r="J67"/>
  <c r="L67"/>
  <c r="N67"/>
  <c r="I31" i="564" l="1"/>
  <c r="E16" i="498"/>
  <c r="G16"/>
  <c r="H16"/>
  <c r="I16"/>
  <c r="J16"/>
  <c r="K16"/>
  <c r="L16"/>
  <c r="M16"/>
  <c r="N16"/>
  <c r="O16"/>
  <c r="P16"/>
  <c r="F16"/>
  <c r="L35" i="7" l="1"/>
  <c r="I9" i="564" l="1"/>
  <c r="I35"/>
  <c r="I33"/>
  <c r="I32"/>
  <c r="I34"/>
  <c r="M29" i="458" l="1"/>
  <c r="L29"/>
  <c r="K29"/>
  <c r="J29"/>
  <c r="I29"/>
  <c r="H29"/>
  <c r="M28"/>
  <c r="L28"/>
  <c r="K28"/>
  <c r="J28"/>
  <c r="I28"/>
  <c r="H28"/>
  <c r="M27"/>
  <c r="L27"/>
  <c r="K27"/>
  <c r="J27"/>
  <c r="I27"/>
  <c r="H27"/>
  <c r="N28" l="1"/>
  <c r="N29"/>
  <c r="N27"/>
  <c r="I39" i="564" l="1"/>
  <c r="I37"/>
  <c r="I22"/>
  <c r="I24"/>
  <c r="I28"/>
  <c r="I38"/>
  <c r="I11"/>
  <c r="I13"/>
  <c r="I15"/>
  <c r="I17"/>
  <c r="I19"/>
  <c r="I21"/>
  <c r="I26"/>
  <c r="I36"/>
  <c r="I10"/>
  <c r="I12"/>
  <c r="I14"/>
  <c r="I16"/>
  <c r="I18"/>
  <c r="I20"/>
  <c r="I30"/>
  <c r="I23"/>
  <c r="I25"/>
  <c r="I27"/>
  <c r="I29"/>
  <c r="E6" i="497" l="1"/>
  <c r="K6" l="1"/>
  <c r="Q65" l="1"/>
  <c r="Q72" l="1"/>
  <c r="P72"/>
  <c r="O72"/>
  <c r="N72"/>
  <c r="M72"/>
  <c r="L72"/>
  <c r="K72"/>
  <c r="J72"/>
  <c r="I72"/>
  <c r="H72"/>
  <c r="G72"/>
  <c r="F72"/>
  <c r="E72"/>
  <c r="Q71"/>
  <c r="P71"/>
  <c r="O71"/>
  <c r="N71"/>
  <c r="M71"/>
  <c r="L71"/>
  <c r="K71"/>
  <c r="J71"/>
  <c r="I71"/>
  <c r="H71"/>
  <c r="G71"/>
  <c r="F71"/>
  <c r="E71"/>
  <c r="Q70"/>
  <c r="P70"/>
  <c r="O70"/>
  <c r="N70"/>
  <c r="M70"/>
  <c r="L70"/>
  <c r="K70"/>
  <c r="J70"/>
  <c r="I70"/>
  <c r="H70"/>
  <c r="G70"/>
  <c r="F70"/>
  <c r="E70"/>
  <c r="Q69"/>
  <c r="P69"/>
  <c r="O69"/>
  <c r="N69"/>
  <c r="M69"/>
  <c r="L69"/>
  <c r="K69"/>
  <c r="J69"/>
  <c r="I69"/>
  <c r="H69"/>
  <c r="G69"/>
  <c r="F69"/>
  <c r="E69"/>
  <c r="Q68"/>
  <c r="P68"/>
  <c r="O68"/>
  <c r="N68"/>
  <c r="M68"/>
  <c r="L68"/>
  <c r="K68"/>
  <c r="J68"/>
  <c r="I68"/>
  <c r="H68"/>
  <c r="G68"/>
  <c r="F68"/>
  <c r="E68"/>
  <c r="Q67"/>
  <c r="P67"/>
  <c r="O67"/>
  <c r="N67"/>
  <c r="M67"/>
  <c r="L67"/>
  <c r="K67"/>
  <c r="J67"/>
  <c r="I67"/>
  <c r="H67"/>
  <c r="G67"/>
  <c r="F67"/>
  <c r="E67"/>
  <c r="F65" l="1"/>
  <c r="H65"/>
  <c r="J65"/>
  <c r="L65"/>
  <c r="N65"/>
  <c r="P65"/>
  <c r="E65"/>
  <c r="E66"/>
  <c r="G65"/>
  <c r="G66"/>
  <c r="I65"/>
  <c r="I66"/>
  <c r="K65"/>
  <c r="K66"/>
  <c r="M65"/>
  <c r="M66"/>
  <c r="O65"/>
  <c r="O66"/>
  <c r="Q66"/>
  <c r="P66" l="1"/>
  <c r="N66"/>
  <c r="L66"/>
  <c r="J66"/>
  <c r="H66"/>
  <c r="F66"/>
  <c r="L65" i="501" l="1"/>
  <c r="K65"/>
  <c r="J65"/>
  <c r="I65"/>
  <c r="H65"/>
  <c r="G65"/>
  <c r="F65"/>
  <c r="E65"/>
  <c r="E49" i="497" l="1"/>
  <c r="F49"/>
  <c r="G49"/>
  <c r="H49"/>
  <c r="I49"/>
  <c r="J49"/>
  <c r="K49"/>
  <c r="L49"/>
  <c r="M49"/>
  <c r="N49"/>
  <c r="O49"/>
  <c r="P49"/>
  <c r="M65" i="501" l="1"/>
  <c r="K31" i="6"/>
  <c r="Q49" i="497" l="1"/>
  <c r="Q16" i="498" l="1"/>
  <c r="Q64" i="491" l="1"/>
  <c r="Q67"/>
  <c r="Q65"/>
  <c r="Q63"/>
  <c r="Q66"/>
</calcChain>
</file>

<file path=xl/sharedStrings.xml><?xml version="1.0" encoding="utf-8"?>
<sst xmlns="http://schemas.openxmlformats.org/spreadsheetml/2006/main" count="1694" uniqueCount="698">
  <si>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</si>
  <si>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</si>
  <si>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</si>
  <si>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</si>
  <si>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</si>
  <si>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</si>
  <si>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</si>
  <si>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</si>
  <si>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</si>
  <si>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</si>
  <si>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</si>
  <si>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</si>
  <si>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</si>
  <si>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</si>
  <si>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</si>
  <si>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</si>
  <si>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</si>
  <si>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</si>
  <si>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</si>
  <si>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</si>
  <si>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</si>
  <si>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</si>
  <si>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</si>
  <si>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</si>
  <si>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</si>
  <si>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</si>
  <si>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</si>
  <si>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</si>
  <si>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</si>
  <si>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</si>
  <si>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</si>
  <si>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</si>
  <si>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</si>
  <si>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</si>
  <si>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</si>
  <si>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</si>
  <si>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</si>
  <si>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</si>
  <si>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</si>
  <si>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</si>
  <si>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</si>
  <si>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</si>
  <si>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</si>
  <si>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</si>
  <si>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</si>
  <si>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</si>
  <si>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</si>
  <si>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</si>
  <si>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20 e 21).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</si>
  <si>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</si>
  <si>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</si>
  <si>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</si>
  <si>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</si>
  <si>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</si>
  <si>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</si>
  <si>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</si>
  <si>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</si>
  <si>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</si>
  <si>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</si>
  <si>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</si>
  <si>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</si>
  <si>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</si>
  <si>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</si>
  <si>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</si>
  <si>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</si>
  <si>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</si>
  <si>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</si>
  <si>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</si>
  <si>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</si>
  <si>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</si>
  <si>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</si>
  <si>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</si>
  <si>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</si>
  <si>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</si>
  <si>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</si>
  <si>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</si>
  <si>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</si>
  <si>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</si>
  <si>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</si>
  <si>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</si>
  <si>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</si>
  <si>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</si>
  <si>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</si>
  <si>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</si>
  <si>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</si>
  <si>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</si>
  <si>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</si>
  <si>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</si>
  <si>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</si>
  <si>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</si>
  <si>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</si>
  <si>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</si>
  <si>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</si>
  <si>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</si>
  <si>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dez.</t>
  </si>
  <si>
    <t>nov.</t>
  </si>
  <si>
    <t>out.</t>
  </si>
  <si>
    <t>set.</t>
  </si>
  <si>
    <t>ago.</t>
  </si>
  <si>
    <t>jul.</t>
  </si>
  <si>
    <t>jun.</t>
  </si>
  <si>
    <t>mai.</t>
  </si>
  <si>
    <t>abr.</t>
  </si>
  <si>
    <t>mar.</t>
  </si>
  <si>
    <t>fev.</t>
  </si>
  <si>
    <t xml:space="preserve">                                                                                                                                                                                                                                                                                                                 </t>
  </si>
  <si>
    <t>Mais informação em:  http://www.dgert.mee.gov.pt</t>
  </si>
  <si>
    <t>convenções publicadas</t>
  </si>
  <si>
    <t>ipc</t>
  </si>
  <si>
    <t>real</t>
  </si>
  <si>
    <t>nominal</t>
  </si>
  <si>
    <t>%</t>
  </si>
  <si>
    <t>variação anualizada (%)</t>
  </si>
  <si>
    <t>variação (%)</t>
  </si>
  <si>
    <t>convenção com maior número de trabalhadores</t>
  </si>
  <si>
    <t>Real</t>
  </si>
  <si>
    <t>Nominal</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</si>
  <si>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</si>
  <si>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</si>
  <si>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</si>
  <si>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</si>
  <si>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</si>
  <si>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</si>
  <si>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</si>
  <si>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</si>
  <si>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</si>
  <si>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L.</t>
    </r>
    <r>
      <rPr>
        <sz val="8"/>
        <color indexed="63"/>
        <rFont val="Arial"/>
        <family val="2"/>
      </rPr>
      <t xml:space="preserve"> Atividades imobiliárias</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</si>
  <si>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</si>
  <si>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</si>
  <si>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</si>
  <si>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</si>
  <si>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</si>
  <si>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</si>
  <si>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</si>
  <si>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</si>
  <si>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</si>
  <si>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</si>
  <si>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</si>
  <si>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</si>
  <si>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</si>
  <si>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</si>
  <si>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</si>
  <si>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</si>
  <si>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</si>
  <si>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</si>
  <si>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</si>
  <si>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pensionistas ativos</t>
  </si>
  <si>
    <t>Invalidez</t>
  </si>
  <si>
    <t xml:space="preserve">Velhice </t>
  </si>
  <si>
    <t>Sobrevivência</t>
  </si>
  <si>
    <t>titulares</t>
  </si>
  <si>
    <t>Abono de família</t>
  </si>
  <si>
    <t>Subsídio educação especial</t>
  </si>
  <si>
    <t>Subsídio vitalício</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</si>
  <si>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</si>
  <si>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</si>
  <si>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</si>
  <si>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</si>
  <si>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</si>
  <si>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</si>
  <si>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</si>
  <si>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Indústria Transformadora</t>
  </si>
  <si>
    <r>
      <t xml:space="preserve">Construção </t>
    </r>
    <r>
      <rPr>
        <vertAlign val="superscript"/>
        <sz val="8"/>
        <color indexed="63"/>
        <rFont val="Arial"/>
        <family val="2"/>
      </rPr>
      <t>(2)</t>
    </r>
  </si>
  <si>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</si>
  <si>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</si>
  <si>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</si>
  <si>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</si>
  <si>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</si>
  <si>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</si>
  <si>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</si>
  <si>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</si>
  <si>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</si>
  <si>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</si>
  <si>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</si>
  <si>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</si>
  <si>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</si>
  <si>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</si>
  <si>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</si>
  <si>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</si>
  <si>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</si>
  <si>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</si>
  <si>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</si>
  <si>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</si>
  <si>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</si>
  <si>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</si>
  <si>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</si>
  <si>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</si>
  <si>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</si>
  <si>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</si>
  <si>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</si>
  <si>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</si>
  <si>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</si>
  <si>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</si>
  <si>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</si>
  <si>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</si>
  <si>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</si>
  <si>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</si>
  <si>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</si>
  <si>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</si>
  <si>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</si>
  <si>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</si>
  <si>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</si>
  <si>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</si>
  <si>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</si>
  <si>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</si>
  <si>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</si>
  <si>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</si>
  <si>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</si>
  <si>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</si>
  <si>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</si>
  <si>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</si>
  <si>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</si>
  <si>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</si>
  <si>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</si>
  <si>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</si>
  <si>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</si>
  <si>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</si>
  <si>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</si>
  <si>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</si>
  <si>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</si>
  <si>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</si>
  <si>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</si>
  <si>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</si>
  <si>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</si>
  <si>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</si>
  <si>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</si>
  <si>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</si>
  <si>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</si>
  <si>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</si>
  <si>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</si>
  <si>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</si>
  <si>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</si>
  <si>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</si>
  <si>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</si>
  <si>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</si>
  <si>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</si>
  <si>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</si>
  <si>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</si>
  <si>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</si>
  <si>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</si>
  <si>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</si>
  <si>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</si>
  <si>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</si>
  <si>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</si>
  <si>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</si>
  <si>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</si>
  <si>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</si>
  <si>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</si>
  <si>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</si>
  <si>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</si>
  <si>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nota: </t>
    </r>
    <r>
      <rPr>
        <sz val="7"/>
        <color indexed="63"/>
        <rFont val="Arial"/>
        <family val="2"/>
      </rPr>
      <t>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t>
    </r>
  </si>
  <si>
    <t>sre - saldo de respostas extremas.             mm3m - média móvel de 3 meses.             vh - variação homóloga.      n.d. - não disponível</t>
  </si>
  <si>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</si>
  <si>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</si>
  <si>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</si>
  <si>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</si>
  <si>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</si>
  <si>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</si>
  <si>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</si>
  <si>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trabalhadores</t>
  </si>
  <si>
    <t>Contrato coletivo (CCT)</t>
  </si>
  <si>
    <t>Acordo coletivo (ACT)</t>
  </si>
  <si>
    <t>Acordo de empresa (AE)</t>
  </si>
  <si>
    <t>Acordo de adesão (AA)</t>
  </si>
  <si>
    <t>Decisão de arbitragem voluntária (DA)</t>
  </si>
  <si>
    <t>Portaria de condições de trabalho (PCT)</t>
  </si>
  <si>
    <t>Portaria de extensão (PE)</t>
  </si>
  <si>
    <t>(1)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</si>
  <si>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</si>
  <si>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</si>
  <si>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</si>
  <si>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</si>
  <si>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</si>
  <si>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</si>
  <si>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</si>
  <si>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</si>
  <si>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Autor</t>
    </r>
    <r>
      <rPr>
        <sz val="8"/>
        <color indexed="63"/>
        <rFont val="Arial"/>
        <family val="2"/>
      </rPr>
      <t>: Gabinete de Estratégia e Estudos (GEE)</t>
    </r>
  </si>
  <si>
    <t>Direção de Serviços de Estatística (DSE)</t>
  </si>
  <si>
    <t>Rua da Prata nº. 8  - 3º andar</t>
  </si>
  <si>
    <t>1149-057 LISBOA</t>
  </si>
  <si>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</si>
  <si>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</si>
  <si>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</si>
  <si>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</si>
  <si>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</si>
  <si>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</si>
  <si>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</si>
  <si>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</si>
  <si>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</si>
  <si>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</si>
  <si>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</si>
  <si>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</si>
  <si>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</si>
  <si>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</si>
  <si>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</si>
  <si>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</si>
  <si>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</si>
  <si>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</si>
  <si>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</si>
  <si>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</si>
  <si>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</si>
  <si>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</si>
  <si>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t>01/01/2011</t>
  </si>
  <si>
    <t>01/01/2010</t>
  </si>
  <si>
    <t>01/01/2009</t>
  </si>
  <si>
    <t>01/01/2008</t>
  </si>
  <si>
    <r>
      <t>data de entrada em vigor</t>
    </r>
    <r>
      <rPr>
        <b/>
        <sz val="8"/>
        <color indexed="63"/>
        <rFont val="Arial"/>
        <family val="2"/>
      </rPr>
      <t/>
    </r>
  </si>
  <si>
    <t>Dec.Lei 143/2010
de 31/12</t>
  </si>
  <si>
    <t>Dec.Lei 5/2010
de 15/01</t>
  </si>
  <si>
    <t>Dec.Lei 246/2008
de 18/12</t>
  </si>
  <si>
    <t>Dec.Lei 397/2007
de 31/12</t>
  </si>
  <si>
    <t>diploma</t>
  </si>
  <si>
    <r>
      <t xml:space="preserve">nota: </t>
    </r>
    <r>
      <rPr>
        <sz val="7"/>
        <color indexed="63"/>
        <rFont val="Arial"/>
        <family val="2"/>
      </rPr>
      <t xml:space="preserve">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 </t>
    </r>
  </si>
  <si>
    <r>
      <t>Internet:</t>
    </r>
    <r>
      <rPr>
        <sz val="8"/>
        <color indexed="63"/>
        <rFont val="Arial"/>
        <family val="2"/>
      </rPr>
      <t xml:space="preserve"> www.gee.min-economia.pt/</t>
    </r>
  </si>
  <si>
    <t xml:space="preserve">Tel. 21 792 13 72     Fax 21 115 50 50 </t>
  </si>
  <si>
    <r>
      <t xml:space="preserve">R. </t>
    </r>
    <r>
      <rPr>
        <sz val="8"/>
        <color indexed="63"/>
        <rFont val="Arial"/>
        <family val="2"/>
      </rPr>
      <t>Ativ. artíst., de espet. desp.e recr.</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</si>
  <si>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2010/2011,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</si>
  <si>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</si>
  <si>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</si>
  <si>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</si>
  <si>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</si>
  <si>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remuneração de base média mensal, ganho médio mensal e trabalhadores abrangidos pela retribuição mínima mensal garantida</t>
    </r>
    <r>
      <rPr>
        <b/>
        <sz val="8"/>
        <rFont val="Arial"/>
        <family val="2"/>
      </rPr>
      <t xml:space="preserve"> (RMMG)</t>
    </r>
    <r>
      <rPr>
        <vertAlign val="superscript"/>
        <sz val="8"/>
        <rFont val="Arial"/>
        <family val="2"/>
      </rPr>
      <t>(1)</t>
    </r>
    <r>
      <rPr>
        <sz val="8"/>
        <rFont val="Arial"/>
        <family val="2"/>
      </rPr>
      <t xml:space="preserve"> </t>
    </r>
    <r>
      <rPr>
        <b/>
        <sz val="10"/>
        <rFont val="Arial"/>
        <family val="2"/>
      </rPr>
      <t xml:space="preserve">- atividade económica </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</si>
  <si>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</si>
  <si>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</si>
  <si>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</si>
  <si>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</si>
  <si>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</si>
  <si>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retribuição mínima mensal garantida (RMMG)</t>
    </r>
    <r>
      <rPr>
        <sz val="10"/>
        <rFont val="Arial"/>
        <family val="2"/>
      </rPr>
      <t xml:space="preserve"> </t>
    </r>
    <r>
      <rPr>
        <vertAlign val="superscript"/>
        <sz val="9"/>
        <rFont val="Arial"/>
        <family val="2"/>
      </rPr>
      <t>(1)</t>
    </r>
  </si>
  <si>
    <r>
      <t xml:space="preserve">índice de preços no consumidor </t>
    </r>
    <r>
      <rPr>
        <sz val="8"/>
        <rFont val="Arial"/>
        <family val="2"/>
      </rPr>
      <t>(Base 2012)</t>
    </r>
  </si>
  <si>
    <r>
      <t xml:space="preserve">eficácia média ponderada </t>
    </r>
    <r>
      <rPr>
        <sz val="6"/>
        <color theme="3"/>
        <rFont val="Arial"/>
        <family val="2"/>
      </rPr>
      <t>(meses)</t>
    </r>
  </si>
  <si>
    <r>
      <t xml:space="preserve">variação média anualizada </t>
    </r>
    <r>
      <rPr>
        <sz val="7"/>
        <color theme="3"/>
        <rFont val="Arial"/>
        <family val="2"/>
      </rPr>
      <t>(%)</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</si>
  <si>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</si>
  <si>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</si>
  <si>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</si>
  <si>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</si>
  <si>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</si>
  <si>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</si>
  <si>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</si>
  <si>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</si>
  <si>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</si>
  <si>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</si>
  <si>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prestações familiares</t>
    </r>
    <r>
      <rPr>
        <b/>
        <vertAlign val="superscript"/>
        <sz val="10"/>
        <rFont val="Arial"/>
        <family val="2"/>
      </rPr>
      <t xml:space="preserve"> (1)</t>
    </r>
  </si>
  <si>
    <r>
      <t>beneficiários com processamento de rendimento social de inserção (RSI)</t>
    </r>
    <r>
      <rPr>
        <b/>
        <vertAlign val="superscript"/>
        <sz val="10"/>
        <rFont val="Arial"/>
        <family val="2"/>
      </rPr>
      <t>(1)</t>
    </r>
  </si>
  <si>
    <t>Boletim Estatístico disponível em:</t>
  </si>
  <si>
    <t>http://www.gee.min-economia.pt/</t>
  </si>
  <si>
    <t>Outras publicações estatísticas do Emprego disponíveis em:</t>
  </si>
  <si>
    <t>e-mail:</t>
  </si>
  <si>
    <t>Mais Informações:</t>
  </si>
  <si>
    <t>Equipa Multidisciplinar Estatísticas do Emprego (EMEE)</t>
  </si>
  <si>
    <t xml:space="preserve">Conceitos  </t>
  </si>
  <si>
    <t xml:space="preserve">  Desemprego registado - no fim do período </t>
  </si>
  <si>
    <t xml:space="preserve">  Remunerações </t>
  </si>
  <si>
    <t xml:space="preserve">  Conceitos</t>
  </si>
  <si>
    <t xml:space="preserve">População desempregada  </t>
  </si>
  <si>
    <t xml:space="preserve">Desemprego registado, ofertas e colocações - ao longo do período  </t>
  </si>
  <si>
    <t xml:space="preserve">Remunerações  </t>
  </si>
  <si>
    <t xml:space="preserve">Regulamentação coletiva e preços  </t>
  </si>
  <si>
    <t xml:space="preserve"> Informação em destaque - tendências do mercado de trabalho     </t>
  </si>
  <si>
    <t xml:space="preserve">      </t>
  </si>
  <si>
    <t xml:space="preserve"> População com emprego </t>
  </si>
  <si>
    <t>Engenheiro de const. de edif.e de obras de eng.</t>
  </si>
  <si>
    <t>Mais informação em:  http://www.gee.min-economia.pt</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</si>
  <si>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</si>
  <si>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</si>
  <si>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</si>
  <si>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</si>
  <si>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</si>
  <si>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</si>
  <si>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</si>
  <si>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</si>
  <si>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</si>
  <si>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</si>
  <si>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t>eficácia
(meses)</t>
  </si>
  <si>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</si>
  <si>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</si>
  <si>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</si>
  <si>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</si>
  <si>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</si>
  <si>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t>Mais informação em:  http://www.gee.min-economia.pt/</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</si>
  <si>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</si>
  <si>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</si>
  <si>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</si>
  <si>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</si>
  <si>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</si>
  <si>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fonte: GEE/ME, Inquérito aos Ganhos.</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</si>
  <si>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</si>
  <si>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</si>
  <si>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</si>
  <si>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</si>
  <si>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</si>
  <si>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</si>
  <si>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</si>
  <si>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</si>
  <si>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</si>
  <si>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</si>
  <si>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</si>
  <si>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</si>
  <si>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D. Elet., gás, vapor, ág. quente/fria, ar frio</t>
  </si>
  <si>
    <t>E. Captação, trat., dist.; san., despoluição</t>
  </si>
  <si>
    <t>F. Construção</t>
  </si>
  <si>
    <t>G. Com. gros. e retalho, rep. veíc. autom.</t>
  </si>
  <si>
    <t>H. Transportes e armazenagem</t>
  </si>
  <si>
    <t>I. Alojamento, restauração e similares</t>
  </si>
  <si>
    <t>J. Ativ. de inform. e de comunicação</t>
  </si>
  <si>
    <t>K. Atividades financeiras e de seguros</t>
  </si>
  <si>
    <t>L. Atividades imobiliárias</t>
  </si>
  <si>
    <t>M. Ativ. consul., científ., técnicas e sim.</t>
  </si>
  <si>
    <t>N. Ativ. administ. e dos serv. de apoio</t>
  </si>
  <si>
    <t>P. Educação</t>
  </si>
  <si>
    <t>Q. Ativ. de saúde humana e apoio social</t>
  </si>
  <si>
    <t>S. Outras atividades de serviços</t>
  </si>
  <si>
    <t xml:space="preserve">MINISTÉRIO DA ECONOMIA </t>
  </si>
  <si>
    <r>
      <t>DGERT/MSESS</t>
    </r>
    <r>
      <rPr>
        <sz val="8"/>
        <color indexed="63"/>
        <rFont val="Arial"/>
        <family val="2"/>
      </rPr>
      <t xml:space="preserve"> - dados tratados pela Direcção-Geral de Emprego e das Relações de Trabalho.</t>
    </r>
  </si>
  <si>
    <r>
      <t>GEE/ME, Custo da Mão-de-Obra -</t>
    </r>
    <r>
      <rPr>
        <sz val="8"/>
        <color indexed="63"/>
        <rFont val="Arial"/>
        <family val="2"/>
      </rPr>
      <t xml:space="preserve">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</si>
  <si>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 xml:space="preserve">GEE/ME, Inquérito aos Ganhos - </t>
    </r>
    <r>
      <rPr>
        <sz val="8"/>
        <color indexed="63"/>
        <rFont val="Arial"/>
        <family val="2"/>
      </rPr>
      <t xml:space="preserve">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</si>
  <si>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 xml:space="preserve">GEE/ME, Inquérito aos Salários por Profissões na Construção - </t>
    </r>
    <r>
      <rPr>
        <sz val="8"/>
        <color indexed="63"/>
        <rFont val="Arial"/>
        <family val="2"/>
      </rPr>
      <t>inquérito realizado trimestralmente por amostragem junto das empresas com dez ou mais pessoas ao serviço, abrangendo o Continente e as Regiões Autónomas dos Açores e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</si>
  <si>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 xml:space="preserve">GEE/ME, Quadros de Pessoal - </t>
    </r>
    <r>
      <rPr>
        <sz val="8"/>
        <color indexed="63"/>
        <rFont val="Arial"/>
        <family val="2"/>
      </rPr>
      <t xml:space="preserve">abrangem todas as entidades com trabalhadores por conta de outrem excetuando a Administração Pública, entidades que empregam trabalhadores rurais não permanentes e trabalhadores domésticos. </t>
    </r>
  </si>
  <si>
    <r>
      <t>IEFP/MSESS,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</si>
  <si>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IEFP/MSESS, Relatório Mensal de Execução Física e Financeira</t>
    </r>
    <r>
      <rPr>
        <sz val="8"/>
        <color indexed="63"/>
        <rFont val="Arial"/>
        <family val="2"/>
      </rPr>
      <t xml:space="preserve"> - disponibiliza os principais indicadores da execução acumulada (física e financeira), dos diversos Programas e Medidas de Emprego e Formação Profissional desenvolvidos pelo IEFP, I.P.</t>
    </r>
  </si>
  <si>
    <r>
      <t>IEFP/MSESS, Estatísticas Mensais</t>
    </r>
    <r>
      <rPr>
        <sz val="8"/>
        <color indexed="63"/>
        <rFont val="Arial"/>
        <family val="2"/>
      </rPr>
      <t xml:space="preserve"> - informação mensal do Mercado de Emprego.</t>
    </r>
  </si>
  <si>
    <r>
      <t xml:space="preserve">II/MSESS, Estatísticas da Segurança Social </t>
    </r>
    <r>
      <rPr>
        <sz val="8"/>
        <color indexed="63"/>
        <rFont val="Arial"/>
        <family val="2"/>
      </rPr>
      <t>- informação de dados estatísticos inerentes ao Sistema de Segurança Social nos seguintes temas: Invalidez, Velhice e Sobrevivência; Prestações Familiares; Rendimento Social de Inserção; Desemprego e Apoio ao Emprego e Doença.</t>
    </r>
  </si>
  <si>
    <t xml:space="preserve">fonte:  IEFP/MSESS, Informação Mensal e Estatísticas Mensais. </t>
  </si>
  <si>
    <t>fonte: GEE/ME, Inquérito aos Salários por Profissões na Construção.</t>
  </si>
  <si>
    <t>fonte: DGERT/MSESS, Variação média ponderada intertabelas.</t>
  </si>
  <si>
    <t>fonte:  II/MSESS, Estatísticas da Segurança Social.</t>
  </si>
  <si>
    <t>Chipre</t>
  </si>
  <si>
    <t xml:space="preserve">Eslovénia </t>
  </si>
  <si>
    <t>Estónia</t>
  </si>
  <si>
    <t>Grécia</t>
  </si>
  <si>
    <t>Reino Unido</t>
  </si>
  <si>
    <t>Hungria</t>
  </si>
  <si>
    <t>Letónia</t>
  </si>
  <si>
    <t>Roménia</t>
  </si>
  <si>
    <t>Croácia</t>
  </si>
  <si>
    <t>Eslovénia</t>
  </si>
  <si>
    <t>Países Baixos</t>
  </si>
  <si>
    <t>Lituânia</t>
  </si>
  <si>
    <t>UE28</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</si>
  <si>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</si>
  <si>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</si>
  <si>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</si>
  <si>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</si>
  <si>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Estrutura empresarial</t>
  </si>
  <si>
    <t>abril
2013</t>
  </si>
  <si>
    <t xml:space="preserve">(1) habitualmente designada por salário mínimo nacional.      </t>
  </si>
  <si>
    <t xml:space="preserve"> - Dados recolhidos até:</t>
  </si>
  <si>
    <t xml:space="preserve"> - Data de disponibilização: </t>
  </si>
  <si>
    <t>31 - Fabricação de mobiliário e de colchões</t>
  </si>
  <si>
    <t>32 - Outras indústrias transformadoras</t>
  </si>
  <si>
    <t>estrutura empresarial - indicadores globais</t>
  </si>
  <si>
    <t>empresas</t>
  </si>
  <si>
    <t>estabelecimentos</t>
  </si>
  <si>
    <t>n.d.</t>
  </si>
  <si>
    <t xml:space="preserve">(1) por atividade exercida no último emprego.     (2) Classificação Portuguesa das Profissões (CPP 2010) a partir de janeiro de 2014;  valores do Continente. </t>
  </si>
  <si>
    <t xml:space="preserve">(1) Classificação Portuguesa das Profissões (CPP 2010) a partir de janeiro de 2014;  valores do Continente.                (2) por atividade exercida no último emprego.  </t>
  </si>
  <si>
    <t>dados@gee.min-economia.pt</t>
  </si>
  <si>
    <r>
      <t>e-mail:</t>
    </r>
    <r>
      <rPr>
        <sz val="8"/>
        <color indexed="63"/>
        <rFont val="Arial"/>
        <family val="2"/>
      </rPr>
      <t xml:space="preserve"> dados@gee.min-economia.pt</t>
    </r>
  </si>
  <si>
    <r>
      <t xml:space="preserve">pessoas ao serviço </t>
    </r>
    <r>
      <rPr>
        <vertAlign val="superscript"/>
        <sz val="7"/>
        <color theme="3"/>
        <rFont val="Arial"/>
        <family val="2"/>
      </rPr>
      <t>(1)</t>
    </r>
  </si>
  <si>
    <t xml:space="preserve">                 Informação em destaque - taxa desemprego UE 28</t>
  </si>
  <si>
    <t>taxa de desemprego na União Europeia</t>
  </si>
  <si>
    <t>&lt; 25 anos</t>
  </si>
  <si>
    <t>homens</t>
  </si>
  <si>
    <t>mulheres</t>
  </si>
  <si>
    <t>Estados Unidos</t>
  </si>
  <si>
    <t>outubro
2013</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</si>
  <si>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</si>
  <si>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r>
      <t>remuneração mensal base</t>
    </r>
    <r>
      <rPr>
        <sz val="7"/>
        <color theme="3"/>
        <rFont val="Arial"/>
        <family val="2"/>
      </rPr>
      <t xml:space="preserve"> (euros)</t>
    </r>
    <r>
      <rPr>
        <vertAlign val="superscript"/>
        <sz val="7"/>
        <color theme="3"/>
        <rFont val="Arial"/>
        <family val="2"/>
      </rPr>
      <t>(2)</t>
    </r>
  </si>
  <si>
    <r>
      <t>ganho mensal</t>
    </r>
    <r>
      <rPr>
        <sz val="7"/>
        <color theme="3"/>
        <rFont val="Arial"/>
        <family val="2"/>
      </rPr>
      <t xml:space="preserve"> (euros)</t>
    </r>
    <r>
      <rPr>
        <vertAlign val="superscript"/>
        <sz val="7"/>
        <color theme="3"/>
        <rFont val="Arial"/>
        <family val="2"/>
      </rPr>
      <t>(2)</t>
    </r>
  </si>
  <si>
    <t>16 - Ind. madeira e cort. exc.mob.; fab.cest. e espart.</t>
  </si>
  <si>
    <t>21 - Fab. prod. farmac. de base e prep. farmac.</t>
  </si>
  <si>
    <t>22 - Fabr. de art. de borracha e de mat. plásticas</t>
  </si>
  <si>
    <t>23 - Fabr. de outros prod. minerais não metálicos</t>
  </si>
  <si>
    <t>33 - Reparação, manut. e instal. máq. e equip.</t>
  </si>
  <si>
    <t>R. Ativ. artíst., espect., desp. e recreat.</t>
  </si>
  <si>
    <t>U. Ativ. org. intern. e out.inst.extra-territ.</t>
  </si>
  <si>
    <t xml:space="preserve">formação profissional em empresas com 10 e + pessoas ao serviço </t>
  </si>
  <si>
    <t>média de horas de formação por trabalhador</t>
  </si>
  <si>
    <t>01/02 - Agricultura, prod. animal, caça e act. dos serv. relac.; Silvic. e exp. florestal</t>
  </si>
  <si>
    <t>03 - Pesca e aquicultura</t>
  </si>
  <si>
    <t>fonte: GEE/ME, Relatório Único - Balanço Social 2011</t>
  </si>
  <si>
    <t>10/11/12 - Ind. alimentares; Ind. bebidas; Ind. tabaco</t>
  </si>
  <si>
    <t>13/14/15 - Fab. têxteis; Ind. vest.; Ind. couro e prod. do couro</t>
  </si>
  <si>
    <t>17/18 - Fab. pasta, de papel, cartão e seus art.; imp. e reprod. suportes gravados</t>
  </si>
  <si>
    <t>19/20 - Fab.coque,  prod. petrolíferos refinados e agl. de comb.; Fab. prod. quím. e fibras sint. ou art., exc. prod. farm.</t>
  </si>
  <si>
    <t>24/25 - Ind. metal. base; Fab. prod. met., exc. máq. e equip.</t>
  </si>
  <si>
    <t>26/27/28 - Fab. de equip. inf., equip. p. com. e prod. elet. e ópt.; Fab. de equip. elét; Fab. máq. e equip. n.e.</t>
  </si>
  <si>
    <t>29/30 - Fab. de veículos aut., reb., semi-reb. e comp. para veíc. aut.; Fab. de outro equip. de transp.</t>
  </si>
  <si>
    <t>41/42 - Promoção imobiliária (desenv. de proj. de edif.); const. de edif.; Engenharia civil</t>
  </si>
  <si>
    <t>43 - Atividades espec. de construção</t>
  </si>
  <si>
    <t>45 - Com., manut. e rep., de veíc. Aut. e mot.</t>
  </si>
  <si>
    <t>46 - Com por grosso, exc. de veíc. aut. e mot.</t>
  </si>
  <si>
    <t>47 - Com. a retalho, exc. de veíc. aut. e mot.</t>
  </si>
  <si>
    <t>49/50/51/52 - Transp. terrestres e transp. por óleo, ou gás.; Transp. por água; Transp. aéreos; Armaz. e ativ. aux. transp.</t>
  </si>
  <si>
    <t>53 - Actividades postais e de courier</t>
  </si>
  <si>
    <t>58/59/60 - At. de edição; At. cinemat., de vídeo, de prod. de prog. de telev., de grav. de som e ed. mús.; at. de rádio e telev.</t>
  </si>
  <si>
    <t>61 - Telecomunicações</t>
  </si>
  <si>
    <t xml:space="preserve">62/63 - Consult. e prog. inf. e ativ. rel.; At. dos serv. inf. </t>
  </si>
  <si>
    <t>86 - Ativ. de saúde humana</t>
  </si>
  <si>
    <t xml:space="preserve">87/88 - Ativ. apoio social com aloj.; Ativ. apoio soc. sem aloj. </t>
  </si>
  <si>
    <t>trabalhadores em formação (face ao total anual) (%)</t>
  </si>
  <si>
    <t>média de custos com formação por trabalhador (euros)</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</si>
  <si>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t>
    </r>
  </si>
  <si>
    <t>(2) dos trabalhadores por conta de outrem a tempo completo, que auferiram remuneração completa no período de referência.</t>
  </si>
  <si>
    <r>
      <t xml:space="preserve">fonte:  GEE/ME, Quadros de Pessoal.               </t>
    </r>
    <r>
      <rPr>
        <b/>
        <sz val="7"/>
        <color theme="7"/>
        <rFont val="Arial"/>
        <family val="2"/>
      </rPr>
      <t xml:space="preserve"> </t>
    </r>
    <r>
      <rPr>
        <sz val="8"/>
        <color theme="7"/>
        <rFont val="Arial"/>
        <family val="2"/>
      </rPr>
      <t>Mais informação em:  http://www.gee.min-economia.pt</t>
    </r>
  </si>
  <si>
    <t>acidentes de trabalho  - indicadores globais</t>
  </si>
  <si>
    <t xml:space="preserve"> acidentes de trabalho</t>
  </si>
  <si>
    <t>dias de trabalho perdidos</t>
  </si>
  <si>
    <t>fonte: INE, Inquérito ao Emprego.</t>
  </si>
  <si>
    <t xml:space="preserve">Fazendo uma análise por sexo, na Zona Euro,  verifica-se que a Grécia e a Croácia são os países com a maior diferença, entre a taxa de desemprego das mulheres e dos homens.
</t>
  </si>
  <si>
    <t xml:space="preserve">  Acidentes de trabalho (Segurança e Saúde: Anexo D do Relatório Único)</t>
  </si>
  <si>
    <t>acidentes de trabalho com dias de baixa</t>
  </si>
  <si>
    <t>taxa de incidência dos acidentes de trabalho  - actividade económica do estabelecimento</t>
  </si>
  <si>
    <t>Total dos acidentes</t>
  </si>
  <si>
    <t>Acidentes mortais</t>
  </si>
  <si>
    <t>A. Agricultura., produção animal, caça, flor. e pesca</t>
  </si>
  <si>
    <t>D. Eletricidade, gás, vapor, água e ar frio</t>
  </si>
  <si>
    <t>E. Captação, trat., dist.; saneamento, despoluição</t>
  </si>
  <si>
    <t>G. Comércio grosso e retalho, rep. veí. automóveis</t>
  </si>
  <si>
    <t>J. Atividades de informação e de comunicação</t>
  </si>
  <si>
    <t>M. Atividades consultoria, cient., técnica e similares</t>
  </si>
  <si>
    <t>N. Atividades admintrativas e serviços de apoio</t>
  </si>
  <si>
    <t>O. Admin. pública e defesa; segurança social obrig.</t>
  </si>
  <si>
    <t>Q. Atividades saúde humana e apoio social</t>
  </si>
  <si>
    <t>R. Ativ. artísticas, esp. ,desportivas  e recreativas</t>
  </si>
  <si>
    <t>T. Famílias com empregados domésticos</t>
  </si>
  <si>
    <t>U. Organizações internac. e out. inst. ext-territoriais</t>
  </si>
  <si>
    <t>taxa de incidência dos acidentes de trabalho  - distrito do estabelecimento</t>
  </si>
  <si>
    <t>fonte: GEE/ME, Segurança e Saúde no Trabalho (Relatório Único - Anexo D)</t>
  </si>
  <si>
    <r>
      <rPr>
        <b/>
        <sz val="7"/>
        <color indexed="63"/>
        <rFont val="Arial"/>
        <family val="2"/>
      </rPr>
      <t>nota:</t>
    </r>
    <r>
      <rPr>
        <sz val="7"/>
        <color indexed="63"/>
        <rFont val="Arial"/>
        <family val="2"/>
      </rPr>
      <t xml:space="preserve"> taxas revistas na sequência de aplicação de nova metodologia.                         </t>
    </r>
    <r>
      <rPr>
        <sz val="8"/>
        <color theme="7"/>
        <rFont val="Arial"/>
        <family val="2"/>
      </rPr>
      <t>Mais informação em:  http://www.gee.min-economia.pt</t>
    </r>
  </si>
  <si>
    <t xml:space="preserve">média </t>
  </si>
  <si>
    <t>mediana</t>
  </si>
  <si>
    <t>médio</t>
  </si>
  <si>
    <t>mediano</t>
  </si>
  <si>
    <t xml:space="preserve">  Lay-Off</t>
  </si>
  <si>
    <t>entidades empregadoras (estabelecimentos)  e beneficiários com prestações de lay-off</t>
  </si>
  <si>
    <t>lay-off</t>
  </si>
  <si>
    <r>
      <t>taxa de atividade (%)</t>
    </r>
    <r>
      <rPr>
        <sz val="8"/>
        <color theme="3"/>
        <rFont val="Arial"/>
        <family val="2"/>
      </rPr>
      <t xml:space="preserve"> </t>
    </r>
    <r>
      <rPr>
        <vertAlign val="superscript"/>
        <sz val="8"/>
        <color theme="3"/>
        <rFont val="Arial"/>
        <family val="2"/>
      </rPr>
      <t>(1)</t>
    </r>
  </si>
  <si>
    <t>população total  - regiões NUT II</t>
  </si>
  <si>
    <t>65 e + anos</t>
  </si>
  <si>
    <t>população com emprego - regiões NUT II</t>
  </si>
  <si>
    <t>55 e + anos</t>
  </si>
  <si>
    <t>população desempregada - regiões NUT II</t>
  </si>
  <si>
    <t>Agosto 2014</t>
  </si>
  <si>
    <t>"CC Comércio (Porto)"</t>
  </si>
  <si>
    <r>
      <t xml:space="preserve">trab. por conta de outrem </t>
    </r>
    <r>
      <rPr>
        <sz val="7"/>
        <color theme="3"/>
        <rFont val="Arial"/>
        <family val="2"/>
      </rPr>
      <t>(TCO)</t>
    </r>
    <r>
      <rPr>
        <b/>
        <sz val="8"/>
        <color theme="3"/>
        <rFont val="Arial"/>
        <family val="2"/>
      </rPr>
      <t xml:space="preserve"> </t>
    </r>
    <r>
      <rPr>
        <vertAlign val="superscript"/>
        <sz val="7"/>
        <color theme="3"/>
        <rFont val="Arial"/>
        <family val="2"/>
      </rPr>
      <t>(1)</t>
    </r>
  </si>
  <si>
    <t>(1) nos estabelecimentos</t>
  </si>
  <si>
    <t>base</t>
  </si>
  <si>
    <t>ganho</t>
  </si>
  <si>
    <t>tco</t>
  </si>
  <si>
    <t>Minho-Lima</t>
  </si>
  <si>
    <t>Paredes</t>
  </si>
  <si>
    <t>Arcos de Valdevez</t>
  </si>
  <si>
    <t>Penafiel</t>
  </si>
  <si>
    <t>Caminha</t>
  </si>
  <si>
    <t>Mondim de Basto</t>
  </si>
  <si>
    <t>Melgaço</t>
  </si>
  <si>
    <t>Ribeira da Pena</t>
  </si>
  <si>
    <t>Monção</t>
  </si>
  <si>
    <t>Cinfães</t>
  </si>
  <si>
    <t>Paredes de Coura</t>
  </si>
  <si>
    <t>Resende</t>
  </si>
  <si>
    <t>Ponte da Barca</t>
  </si>
  <si>
    <t>Entre Douro e Vouga</t>
  </si>
  <si>
    <t>Ponte de Lima</t>
  </si>
  <si>
    <t>Arouca</t>
  </si>
  <si>
    <t>Valênça</t>
  </si>
  <si>
    <t>Feira</t>
  </si>
  <si>
    <t>Oliveira de Azeméis</t>
  </si>
  <si>
    <t>Vila Nova Cerveira</t>
  </si>
  <si>
    <t>São João da Madeira</t>
  </si>
  <si>
    <t>Cávado</t>
  </si>
  <si>
    <t>Vale de Cambra</t>
  </si>
  <si>
    <t>Amares</t>
  </si>
  <si>
    <t>Douro</t>
  </si>
  <si>
    <t>Barcelos</t>
  </si>
  <si>
    <t>Carrazede de Ansiães</t>
  </si>
  <si>
    <t>Freixo Espada Cinta</t>
  </si>
  <si>
    <t>Esposende</t>
  </si>
  <si>
    <t>Torre de Moncorvo</t>
  </si>
  <si>
    <t>Terras de Bouro</t>
  </si>
  <si>
    <t>Vila Flor</t>
  </si>
  <si>
    <t>Vila Verde</t>
  </si>
  <si>
    <t>Vila Nova de Foz Côa</t>
  </si>
  <si>
    <t>Ave</t>
  </si>
  <si>
    <t>Alijó</t>
  </si>
  <si>
    <t>Fafe</t>
  </si>
  <si>
    <t>Mesão Frio</t>
  </si>
  <si>
    <t>Guimarães</t>
  </si>
  <si>
    <t>Peso da Régua</t>
  </si>
  <si>
    <t>Póvoa de Lanhoso</t>
  </si>
  <si>
    <t>Sabrosa</t>
  </si>
  <si>
    <t>Vieira do Minho</t>
  </si>
  <si>
    <t>Sta.Marta de Penaguião</t>
  </si>
  <si>
    <t>Vila Nova Famalicão</t>
  </si>
  <si>
    <t>Vizela</t>
  </si>
  <si>
    <t>Armamar</t>
  </si>
  <si>
    <t>Santo Tirso</t>
  </si>
  <si>
    <t>Lamego</t>
  </si>
  <si>
    <t>Trofa</t>
  </si>
  <si>
    <t>Moimenta da Beira</t>
  </si>
  <si>
    <t>Grande Porto</t>
  </si>
  <si>
    <t>Penedono</t>
  </si>
  <si>
    <t>Espinho</t>
  </si>
  <si>
    <t>São João da Pesqueira</t>
  </si>
  <si>
    <t>Gondomar</t>
  </si>
  <si>
    <t>Sernancelhe</t>
  </si>
  <si>
    <t>Maia</t>
  </si>
  <si>
    <t>Tabuaço</t>
  </si>
  <si>
    <t>Matosinhos</t>
  </si>
  <si>
    <t>Tarouca</t>
  </si>
  <si>
    <t>Alto Trás-os-Montes</t>
  </si>
  <si>
    <t>Póvoa de Varzim</t>
  </si>
  <si>
    <t>Alfândega da Fé</t>
  </si>
  <si>
    <t>Valongo</t>
  </si>
  <si>
    <t>Vila do Conde</t>
  </si>
  <si>
    <t>Macedo de Cavaleiros</t>
  </si>
  <si>
    <t>Vila Nova de Gaia</t>
  </si>
  <si>
    <t>Miranda do Douro</t>
  </si>
  <si>
    <t>Tâmega</t>
  </si>
  <si>
    <t>Mirandela</t>
  </si>
  <si>
    <t>Castelo de Paiva</t>
  </si>
  <si>
    <t>Mogadouro</t>
  </si>
  <si>
    <t>Cabeceiras de Basto</t>
  </si>
  <si>
    <t>Vimioso</t>
  </si>
  <si>
    <t>Celorico de Basto</t>
  </si>
  <si>
    <t>Vinhais</t>
  </si>
  <si>
    <t>Amarante</t>
  </si>
  <si>
    <t>Boticas</t>
  </si>
  <si>
    <t>Baião</t>
  </si>
  <si>
    <t>Chaves</t>
  </si>
  <si>
    <t>Felgueiras</t>
  </si>
  <si>
    <t>Montalegre</t>
  </si>
  <si>
    <t>Lousada</t>
  </si>
  <si>
    <t>Murça</t>
  </si>
  <si>
    <t>Marco de Canavezes</t>
  </si>
  <si>
    <t>Valpaços</t>
  </si>
  <si>
    <t>Paços de Ferreira</t>
  </si>
  <si>
    <t>Vila Pouca Aguiar</t>
  </si>
  <si>
    <t>(3) o boletim de outubro será divulgada informação dos concelhos da região Centro; a informação dos restantes concelhos será divulgada no boletim de novembro.</t>
  </si>
  <si>
    <r>
      <t>remuneração base e ganho</t>
    </r>
    <r>
      <rPr>
        <b/>
        <vertAlign val="superscript"/>
        <sz val="10"/>
        <rFont val="Arial"/>
        <family val="2"/>
      </rPr>
      <t xml:space="preserve"> (2)</t>
    </r>
    <r>
      <rPr>
        <b/>
        <sz val="10"/>
        <rFont val="Arial"/>
        <family val="2"/>
      </rPr>
      <t xml:space="preserve"> - concelho do Norte (NUT II)</t>
    </r>
    <r>
      <rPr>
        <b/>
        <vertAlign val="superscript"/>
        <sz val="10"/>
        <rFont val="Arial"/>
        <family val="2"/>
      </rPr>
      <t>(</t>
    </r>
    <r>
      <rPr>
        <b/>
        <vertAlign val="superscript"/>
        <sz val="9"/>
        <rFont val="Arial"/>
        <family val="2"/>
      </rPr>
      <t>3)</t>
    </r>
  </si>
  <si>
    <t>Em Portugal a taxa de desemprego foi de 14,0 %, registando o mesmo valor de julho; face ao mês homólogo, Portugal registou a maior descida da Zona Euro (diminuiu 2,1 pontos percentuais).</t>
  </si>
  <si>
    <t>Em agosto de 2014, a taxa de desemprego na Zona Euro fixou-se nos 11,5 %, valor idêntico ao do mês anterior (era 12,0 % em agosto de 2013).</t>
  </si>
  <si>
    <t>A taxa de desemprego para o grupo etário &lt;25 anos apresenta o valor mais baixo na Alemanha (7,6 %), registando o valor mais elevado em Espanha (53,7 %). Em Portugal, regista-se o valor  de 35,6 %.</t>
  </si>
  <si>
    <t>nota: Chipre (&lt; 25 anos), Croácia (&lt; 25 anos), Eslovénia (&lt; 25 anos), Roménia (&lt; 25 anos), Grécia, Letónia e Reino Unido - junho de 2014; Estónia e Hungria - julho de 2014 .
: valor não disponível.</t>
  </si>
  <si>
    <t>Dec.Lei 144/2014
de 30/09</t>
  </si>
  <si>
    <t>1/10/2014</t>
  </si>
  <si>
    <t>desemprego UE 28</t>
  </si>
  <si>
    <t>nota2: página actualizada com os dados em falta em 6/10/2014.</t>
  </si>
  <si>
    <t>nota2: página actualizada em 6/10/2014.</t>
  </si>
  <si>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t>
  </si>
  <si>
    <t>(1)</t>
  </si>
  <si>
    <t>(1) actualização excecional em 6/10/2014, com dados divulgados nessa data.</t>
  </si>
  <si>
    <t>2013</t>
  </si>
  <si>
    <t>2014</t>
  </si>
  <si>
    <t>52-Vendedores</t>
  </si>
  <si>
    <t>93-Trab.n/qual. i.ext.,const.,i.transf. e transp.</t>
  </si>
  <si>
    <t>71-Trab.qualif.constr. e sim., exc.electric.</t>
  </si>
  <si>
    <t>91-Trabalhadores de limpeza</t>
  </si>
  <si>
    <t>23-Professores</t>
  </si>
  <si>
    <t>51-Trab. serviços pessoais</t>
  </si>
  <si>
    <t>81-Operad. instalações fixas e máquinas</t>
  </si>
  <si>
    <t xml:space="preserve">41-Emp. escrit., secret.e oper. proc. dados </t>
  </si>
  <si>
    <t>Transportes aéreos de passageiros</t>
  </si>
  <si>
    <t>Serviços de alojamento</t>
  </si>
  <si>
    <t>Férias organizadas</t>
  </si>
  <si>
    <t>Serviços culturais</t>
  </si>
  <si>
    <t>Equipamento telefónico e de telecópia</t>
  </si>
  <si>
    <t>Meios ou suportes de gravação</t>
  </si>
  <si>
    <t>Seguros relacionados com os transportes</t>
  </si>
  <si>
    <t>Artigos de vestuário</t>
  </si>
  <si>
    <t>Outros artigos e acessórios de vestuário</t>
  </si>
  <si>
    <t>Calçado</t>
  </si>
  <si>
    <t xml:space="preserve">         … em agosto 2014</t>
  </si>
  <si>
    <t>notas: (a) dados sujeitos a atualizações; situação da base de dados em 1/setembro/2014</t>
  </si>
  <si>
    <t>notas: dados sujeitos a atualizações; situação da base de dados a 31/agosto/2014</t>
  </si>
  <si>
    <t>notas: dados sujeitos a atualizações; situação da base de dados 1/setembro/2014</t>
  </si>
  <si>
    <t>notas: dados sujeitos a atualizações; situação da base de dados em 1/setembro/2014</t>
  </si>
  <si>
    <t>agosto de 2014</t>
  </si>
  <si>
    <t xml:space="preserve">Áustria (4,7 %), Alemanha (4,9 %) e Malta (5,9 %) apresentam as taxas de desemprego mais baixas; a Grécia (27 %) e a Espanha (24,4 %) são os estados membros com valores  mais elevados. </t>
  </si>
  <si>
    <t>fonte:  Eurostat, dados extraídos em 30-09-2014.</t>
  </si>
  <si>
    <t>Redução de Horário de Trabalho</t>
  </si>
  <si>
    <t>Suspensão Temporária</t>
  </si>
  <si>
    <t>2005</t>
  </si>
  <si>
    <t>2006</t>
  </si>
  <si>
    <t>2007</t>
  </si>
  <si>
    <t>2008</t>
  </si>
  <si>
    <t>2009</t>
  </si>
  <si>
    <t>2010</t>
  </si>
  <si>
    <t>2011</t>
  </si>
  <si>
    <t>2012</t>
  </si>
  <si>
    <t>nota: A partir de 2005 apenas são contabilizados beneficiários com lançamento cujo o motivo tenha sido "Concessão Normal".</t>
  </si>
  <si>
    <t>2.º trimestre</t>
  </si>
  <si>
    <t>3.º trimestre</t>
  </si>
  <si>
    <t>4.º trimestre</t>
  </si>
  <si>
    <t>1.º trimestre</t>
  </si>
  <si>
    <r>
      <t>2013</t>
    </r>
    <r>
      <rPr>
        <b/>
        <vertAlign val="superscript"/>
        <sz val="8"/>
        <color indexed="63"/>
        <rFont val="Arial"/>
        <family val="2"/>
      </rPr>
      <t>(1)</t>
    </r>
  </si>
  <si>
    <r>
      <t>2014</t>
    </r>
    <r>
      <rPr>
        <b/>
        <vertAlign val="superscript"/>
        <sz val="8"/>
        <color indexed="63"/>
        <rFont val="Arial"/>
        <family val="2"/>
      </rPr>
      <t>(1)</t>
    </r>
  </si>
  <si>
    <t>nota2: página actualizada em 6/10/2014.              (1) por lapso tinham sido referidos os anos de 2012 e 2013; corrigidos em 11/11/2014.</t>
  </si>
</sst>
</file>

<file path=xl/styles.xml><?xml version="1.0" encoding="utf-8"?>
<styleSheet xmlns="http://schemas.openxmlformats.org/spreadsheetml/2006/main">
  <numFmts count="18">
    <numFmt numFmtId="44" formatCode="_-* #,##0.00\ &quot;€&quot;_-;\-* #,##0.00\ &quot;€&quot;_-;_-* &quot;-&quot;??\ &quot;€&quot;_-;_-@_-"/>
    <numFmt numFmtId="43" formatCode="_-* #,##0.00\ _€_-;\-* #,##0.00\ _€_-;_-* &quot;-&quot;??\ _€_-;_-@_-"/>
    <numFmt numFmtId="164" formatCode="#\ ##0"/>
    <numFmt numFmtId="165" formatCode="0.0"/>
    <numFmt numFmtId="166" formatCode="#.0\ ##0"/>
    <numFmt numFmtId="167" formatCode="#,##0.0"/>
    <numFmt numFmtId="168" formatCode="#.0"/>
    <numFmt numFmtId="169" formatCode="#"/>
    <numFmt numFmtId="170" formatCode="mmm\."/>
    <numFmt numFmtId="171" formatCode="#,##0_);&quot;(&quot;#,##0&quot;)&quot;;&quot;-&quot;_)"/>
    <numFmt numFmtId="172" formatCode="mmmm\ &quot;de&quot;\ yyyy"/>
    <numFmt numFmtId="173" formatCode="\ mmmm\ &quot;de&quot;\ yyyy\ "/>
    <numFmt numFmtId="174" formatCode="0.000"/>
    <numFmt numFmtId="175" formatCode="[$-F800]dddd\,\ mmmm\ dd\,\ yyyy"/>
    <numFmt numFmtId="176" formatCode="_(* #,##0.00_);_(* \(#,##0.00\);_(* &quot;-&quot;??_);_(@_)"/>
    <numFmt numFmtId="177" formatCode="_(&quot;$&quot;* #,##0.00_);_(&quot;$&quot;* \(#,##0.00\);_(&quot;$&quot;* &quot;-&quot;??_);_(@_)"/>
    <numFmt numFmtId="178" formatCode="#,##0.00_);&quot;(&quot;#,##0.00&quot;)&quot;;&quot;-&quot;_)"/>
    <numFmt numFmtId="179" formatCode="0.00000000000"/>
  </numFmts>
  <fonts count="14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sz val="10"/>
      <color indexed="10"/>
      <name val="Arial"/>
      <family val="2"/>
    </font>
    <font>
      <b/>
      <sz val="8"/>
      <color indexed="10"/>
      <name val="Arial"/>
      <family val="2"/>
    </font>
    <font>
      <b/>
      <sz val="10"/>
      <color indexed="13"/>
      <name val="Arial"/>
      <family val="2"/>
    </font>
    <font>
      <sz val="7"/>
      <color indexed="23"/>
      <name val="Arial"/>
      <family val="2"/>
    </font>
    <font>
      <b/>
      <sz val="10"/>
      <color indexed="60"/>
      <name val="Arial"/>
      <family val="2"/>
    </font>
    <font>
      <sz val="10"/>
      <color indexed="13"/>
      <name val="Arial"/>
      <family val="2"/>
    </font>
    <font>
      <b/>
      <sz val="7.5"/>
      <color indexed="16"/>
      <name val="Arial"/>
      <family val="2"/>
    </font>
    <font>
      <sz val="10"/>
      <name val="Arial"/>
      <family val="2"/>
    </font>
    <font>
      <sz val="10"/>
      <color rgb="FF3D3D3D"/>
      <name val="Verdana"/>
      <family val="2"/>
    </font>
    <font>
      <b/>
      <u/>
      <sz val="7"/>
      <color rgb="FF003368"/>
      <name val="Verdana"/>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b/>
      <sz val="7"/>
      <color indexed="20"/>
      <name val="Arial"/>
      <family val="2"/>
    </font>
    <font>
      <vertAlign val="superscript"/>
      <sz val="6"/>
      <color indexed="63"/>
      <name val="Arial"/>
      <family val="2"/>
    </font>
    <font>
      <b/>
      <sz val="9"/>
      <color indexed="20"/>
      <name val="Arial"/>
      <family val="2"/>
    </font>
    <font>
      <sz val="10"/>
      <color indexed="20"/>
      <name val="Arial"/>
      <family val="2"/>
    </font>
    <font>
      <sz val="8"/>
      <color indexed="9"/>
      <name val="Arial"/>
      <family val="2"/>
    </font>
    <font>
      <b/>
      <sz val="10"/>
      <color indexed="20"/>
      <name val="Arial"/>
      <family val="2"/>
    </font>
    <font>
      <b/>
      <sz val="8"/>
      <color rgb="FF333333"/>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b/>
      <sz val="10"/>
      <color indexed="8"/>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vertAlign val="superscript"/>
      <sz val="8"/>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vertAlign val="superscript"/>
      <sz val="9"/>
      <name val="Arial"/>
      <family val="2"/>
    </font>
    <font>
      <sz val="6"/>
      <color theme="3"/>
      <name val="Arial"/>
      <family val="2"/>
    </font>
    <font>
      <b/>
      <sz val="9"/>
      <color theme="1"/>
      <name val="Arial"/>
      <family val="2"/>
    </font>
    <font>
      <sz val="7"/>
      <color theme="0"/>
      <name val="Arial"/>
      <family val="2"/>
    </font>
    <font>
      <b/>
      <sz val="7"/>
      <color theme="7"/>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u/>
      <sz val="10"/>
      <color theme="5"/>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sz val="8"/>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8"/>
      <color theme="0" tint="-0.34998626667073579"/>
      <name val="Arial"/>
      <family val="2"/>
    </font>
    <font>
      <sz val="10"/>
      <color theme="0"/>
      <name val="Arial"/>
      <family val="2"/>
    </font>
    <font>
      <vertAlign val="superscript"/>
      <sz val="9"/>
      <color theme="1"/>
      <name val="Arial"/>
      <family val="2"/>
    </font>
    <font>
      <b/>
      <sz val="24"/>
      <name val="Arial"/>
      <family val="2"/>
    </font>
    <font>
      <sz val="10"/>
      <color rgb="FFFF0000"/>
      <name val="Arial"/>
      <family val="2"/>
    </font>
    <font>
      <sz val="8"/>
      <color rgb="FF1F497D"/>
      <name val="Arial"/>
      <family val="2"/>
    </font>
    <font>
      <vertAlign val="superscript"/>
      <sz val="7"/>
      <color theme="3"/>
      <name val="Arial"/>
      <family val="2"/>
    </font>
    <font>
      <sz val="8"/>
      <color rgb="FF008000"/>
      <name val="Arial"/>
      <family val="2"/>
    </font>
    <font>
      <b/>
      <sz val="8"/>
      <color theme="6"/>
      <name val="Arial"/>
      <family val="2"/>
    </font>
    <font>
      <sz val="8"/>
      <color indexed="10"/>
      <name val="Arial"/>
      <family val="2"/>
    </font>
    <font>
      <sz val="10"/>
      <color indexed="8"/>
      <name val="Arial"/>
      <family val="2"/>
    </font>
    <font>
      <b/>
      <sz val="8"/>
      <color theme="7"/>
      <name val="Arial"/>
      <family val="2"/>
    </font>
    <font>
      <b/>
      <sz val="10"/>
      <color indexed="48"/>
      <name val="Arial"/>
      <family val="2"/>
    </font>
    <font>
      <sz val="10"/>
      <color indexed="48"/>
      <name val="Arial"/>
      <family val="2"/>
    </font>
    <font>
      <b/>
      <sz val="10"/>
      <color indexed="12"/>
      <name val="Arial"/>
      <family val="2"/>
    </font>
    <font>
      <sz val="9"/>
      <color theme="1"/>
      <name val="Franklin Gothic Book"/>
      <family val="2"/>
      <scheme val="minor"/>
    </font>
    <font>
      <sz val="6"/>
      <name val="Arial"/>
      <family val="2"/>
    </font>
    <font>
      <b/>
      <sz val="8"/>
      <color indexed="13"/>
      <name val="Arial"/>
      <family val="2"/>
    </font>
    <font>
      <b/>
      <vertAlign val="superscript"/>
      <sz val="9"/>
      <name val="Arial"/>
      <family val="2"/>
    </font>
    <font>
      <b/>
      <sz val="10"/>
      <color theme="7"/>
      <name val="Arial"/>
      <family val="2"/>
    </font>
    <font>
      <sz val="6"/>
      <color indexed="63"/>
      <name val="Small Fonts"/>
      <family val="2"/>
    </font>
  </fonts>
  <fills count="5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solid">
        <fgColor indexed="65"/>
        <bgColor indexed="64"/>
      </patternFill>
    </fill>
    <fill>
      <patternFill patternType="gray125">
        <fgColor indexed="9"/>
        <bgColor indexed="9"/>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theme="0" tint="-0.499984740745262"/>
        <bgColor indexed="64"/>
      </patternFill>
    </fill>
    <fill>
      <patternFill patternType="solid">
        <fgColor indexed="9"/>
        <bgColor indexed="8"/>
      </patternFill>
    </fill>
    <fill>
      <patternFill patternType="gray125">
        <fgColor indexed="9"/>
        <bgColor theme="0"/>
      </patternFill>
    </fill>
  </fills>
  <borders count="73">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style="dashed">
        <color indexed="22"/>
      </left>
      <right/>
      <top/>
      <bottom/>
      <diagonal/>
    </border>
    <border>
      <left/>
      <right style="dashed">
        <color indexed="22"/>
      </right>
      <top/>
      <bottom/>
      <diagonal/>
    </border>
    <border>
      <left style="dashed">
        <color indexed="22"/>
      </left>
      <right/>
      <top/>
      <bottom style="thin">
        <color indexed="22"/>
      </bottom>
      <diagonal/>
    </border>
    <border>
      <left/>
      <right style="dashed">
        <color indexed="22"/>
      </right>
      <top/>
      <bottom style="thin">
        <color indexed="22"/>
      </bottom>
      <diagonal/>
    </border>
    <border>
      <left style="medium">
        <color theme="3"/>
      </left>
      <right/>
      <top/>
      <bottom/>
      <diagonal/>
    </border>
    <border>
      <left style="medium">
        <color theme="5"/>
      </left>
      <right/>
      <top/>
      <bottom/>
      <diagonal/>
    </border>
    <border>
      <left/>
      <right style="dashed">
        <color theme="0" tint="-0.24994659260841701"/>
      </right>
      <top style="thin">
        <color theme="0" tint="-0.24994659260841701"/>
      </top>
      <bottom style="thin">
        <color indexed="22"/>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style="dotted">
        <color theme="3"/>
      </left>
      <right/>
      <top/>
      <bottom/>
      <diagonal/>
    </border>
  </borders>
  <cellStyleXfs count="181">
    <xf numFmtId="0" fontId="0" fillId="0" borderId="0" applyProtection="0"/>
    <xf numFmtId="0" fontId="28"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0" borderId="1" applyNumberFormat="0" applyFill="0" applyAlignment="0" applyProtection="0"/>
    <xf numFmtId="0" fontId="4"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4" fillId="16" borderId="4" applyNumberFormat="0" applyAlignment="0" applyProtection="0"/>
    <xf numFmtId="0" fontId="4" fillId="0" borderId="5" applyNumberFormat="0" applyFill="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0" borderId="0" applyNumberFormat="0" applyBorder="0" applyAlignment="0" applyProtection="0"/>
    <xf numFmtId="0" fontId="4" fillId="4" borderId="0" applyNumberFormat="0" applyBorder="0" applyAlignment="0" applyProtection="0"/>
    <xf numFmtId="0" fontId="4" fillId="7" borderId="4" applyNumberFormat="0" applyAlignment="0" applyProtection="0"/>
    <xf numFmtId="44" fontId="4" fillId="0" borderId="0" applyFont="0" applyFill="0" applyBorder="0" applyAlignment="0" applyProtection="0"/>
    <xf numFmtId="0" fontId="4" fillId="3" borderId="0" applyNumberFormat="0" applyBorder="0" applyAlignment="0" applyProtection="0"/>
    <xf numFmtId="0" fontId="4" fillId="21" borderId="0" applyNumberFormat="0" applyBorder="0" applyAlignment="0" applyProtection="0"/>
    <xf numFmtId="0" fontId="43" fillId="0" borderId="0"/>
    <xf numFmtId="0" fontId="28" fillId="0" borderId="0"/>
    <xf numFmtId="0" fontId="28" fillId="0" borderId="0" applyProtection="0"/>
    <xf numFmtId="0" fontId="4" fillId="0" borderId="0"/>
    <xf numFmtId="0" fontId="4" fillId="22" borderId="6" applyNumberFormat="0" applyFont="0" applyAlignment="0" applyProtection="0"/>
    <xf numFmtId="0" fontId="4" fillId="16" borderId="7" applyNumberFormat="0" applyAlignment="0" applyProtection="0"/>
    <xf numFmtId="0" fontId="4"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8" applyNumberFormat="0" applyFill="0" applyAlignment="0" applyProtection="0"/>
    <xf numFmtId="0" fontId="4" fillId="23" borderId="9" applyNumberFormat="0" applyAlignment="0" applyProtection="0"/>
    <xf numFmtId="43" fontId="28" fillId="0" borderId="0" applyFont="0" applyFill="0" applyBorder="0" applyAlignment="0" applyProtection="0"/>
    <xf numFmtId="0" fontId="46"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8" fillId="0" borderId="0" applyFont="0" applyFill="0" applyBorder="0" applyAlignment="0" applyProtection="0"/>
    <xf numFmtId="0" fontId="4" fillId="0" borderId="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applyProtection="0"/>
    <xf numFmtId="0" fontId="4" fillId="0" borderId="0"/>
    <xf numFmtId="0" fontId="4" fillId="0" borderId="0"/>
    <xf numFmtId="0" fontId="4" fillId="0" borderId="0"/>
    <xf numFmtId="0" fontId="4" fillId="0" borderId="0"/>
    <xf numFmtId="0" fontId="82" fillId="0" borderId="0"/>
    <xf numFmtId="0" fontId="107" fillId="0" borderId="0" applyNumberFormat="0" applyFill="0" applyBorder="0" applyAlignment="0" applyProtection="0">
      <alignment vertical="top"/>
      <protection locked="0"/>
    </xf>
    <xf numFmtId="0" fontId="3" fillId="0" borderId="0"/>
    <xf numFmtId="0" fontId="4" fillId="0" borderId="0" applyProtection="0"/>
    <xf numFmtId="0" fontId="4" fillId="0" borderId="0"/>
    <xf numFmtId="0" fontId="4" fillId="0" borderId="0"/>
    <xf numFmtId="0" fontId="116" fillId="0" borderId="55" applyNumberFormat="0" applyBorder="0" applyProtection="0">
      <alignment horizontal="center"/>
    </xf>
    <xf numFmtId="0" fontId="117" fillId="0" borderId="0" applyFill="0" applyBorder="0" applyProtection="0"/>
    <xf numFmtId="0" fontId="116" fillId="43" borderId="56" applyNumberFormat="0" applyBorder="0" applyProtection="0">
      <alignment horizontal="center"/>
    </xf>
    <xf numFmtId="0" fontId="118" fillId="0" borderId="0" applyNumberFormat="0" applyFill="0" applyProtection="0"/>
    <xf numFmtId="0" fontId="116" fillId="0" borderId="0" applyNumberFormat="0" applyFill="0" applyBorder="0" applyProtection="0">
      <alignment horizontal="left"/>
    </xf>
    <xf numFmtId="0" fontId="4"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0" borderId="1" applyNumberFormat="0" applyFill="0" applyAlignment="0" applyProtection="0"/>
    <xf numFmtId="0" fontId="4"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4" fillId="16" borderId="4" applyNumberFormat="0" applyAlignment="0" applyProtection="0"/>
    <xf numFmtId="0" fontId="4" fillId="0" borderId="5" applyNumberFormat="0" applyFill="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0" borderId="0" applyNumberFormat="0" applyBorder="0" applyAlignment="0" applyProtection="0"/>
    <xf numFmtId="0" fontId="4" fillId="4" borderId="0" applyNumberFormat="0" applyBorder="0" applyAlignment="0" applyProtection="0"/>
    <xf numFmtId="0" fontId="4" fillId="7" borderId="4" applyNumberFormat="0" applyAlignment="0" applyProtection="0"/>
    <xf numFmtId="0" fontId="4" fillId="3" borderId="0" applyNumberFormat="0" applyBorder="0" applyAlignment="0" applyProtection="0"/>
    <xf numFmtId="0" fontId="4" fillId="21" borderId="0" applyNumberFormat="0" applyBorder="0" applyAlignment="0" applyProtection="0"/>
    <xf numFmtId="0" fontId="4" fillId="22" borderId="6" applyNumberFormat="0" applyFont="0" applyAlignment="0" applyProtection="0"/>
    <xf numFmtId="0" fontId="4" fillId="16" borderId="7" applyNumberFormat="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8" applyNumberFormat="0" applyFill="0" applyAlignment="0" applyProtection="0"/>
    <xf numFmtId="0" fontId="4" fillId="23" borderId="9" applyNumberFormat="0" applyAlignment="0" applyProtection="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4" fillId="0" borderId="0" applyFont="0" applyFill="0" applyBorder="0" applyAlignment="0" applyProtection="0"/>
    <xf numFmtId="43" fontId="4" fillId="0" borderId="0" applyFont="0" applyFill="0" applyBorder="0" applyAlignment="0" applyProtection="0"/>
    <xf numFmtId="176" fontId="4" fillId="0" borderId="0" applyFont="0" applyFill="0" applyBorder="0" applyAlignment="0" applyProtection="0"/>
    <xf numFmtId="177" fontId="4" fillId="0" borderId="0" applyFont="0" applyFill="0" applyBorder="0" applyAlignment="0" applyProtection="0"/>
    <xf numFmtId="177" fontId="2" fillId="0" borderId="0" applyFont="0" applyFill="0" applyBorder="0" applyAlignment="0" applyProtection="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1" fillId="0" borderId="0"/>
  </cellStyleXfs>
  <cellXfs count="1779">
    <xf numFmtId="0" fontId="0" fillId="0" borderId="0" xfId="0"/>
    <xf numFmtId="0" fontId="0" fillId="0" borderId="0" xfId="0" applyBorder="1"/>
    <xf numFmtId="164" fontId="9" fillId="24" borderId="0" xfId="40" applyNumberFormat="1" applyFont="1" applyFill="1" applyBorder="1" applyAlignment="1">
      <alignment horizontal="center" wrapText="1"/>
    </xf>
    <xf numFmtId="0" fontId="8" fillId="24" borderId="0" xfId="40" quotePrefix="1" applyFont="1" applyFill="1" applyBorder="1" applyAlignment="1">
      <alignment horizontal="left"/>
    </xf>
    <xf numFmtId="0" fontId="0" fillId="25" borderId="0" xfId="0" applyFill="1"/>
    <xf numFmtId="0" fontId="7" fillId="25" borderId="0" xfId="0" applyFont="1" applyFill="1" applyBorder="1"/>
    <xf numFmtId="0" fontId="8" fillId="25" borderId="0" xfId="0" applyFont="1" applyFill="1" applyBorder="1" applyAlignment="1">
      <alignment horizontal="center"/>
    </xf>
    <xf numFmtId="0" fontId="0" fillId="0" borderId="0" xfId="0" applyAlignment="1">
      <alignment horizontal="left"/>
    </xf>
    <xf numFmtId="0" fontId="0" fillId="25" borderId="0" xfId="0" applyFill="1" applyBorder="1"/>
    <xf numFmtId="0" fontId="5" fillId="0" borderId="0" xfId="0" applyFont="1"/>
    <xf numFmtId="0" fontId="9" fillId="25" borderId="0" xfId="0" applyFont="1" applyFill="1" applyBorder="1"/>
    <xf numFmtId="0" fontId="0" fillId="25" borderId="0" xfId="0" applyFill="1" applyAlignment="1">
      <alignment vertical="center"/>
    </xf>
    <xf numFmtId="0" fontId="0" fillId="0" borderId="0" xfId="0" applyAlignment="1">
      <alignment vertical="center"/>
    </xf>
    <xf numFmtId="0" fontId="12" fillId="25" borderId="0" xfId="0" applyFont="1" applyFill="1" applyBorder="1"/>
    <xf numFmtId="0" fontId="13" fillId="25" borderId="0" xfId="0" applyFont="1" applyFill="1" applyBorder="1"/>
    <xf numFmtId="0" fontId="13" fillId="25" borderId="0" xfId="0" applyFont="1" applyFill="1" applyBorder="1" applyAlignment="1">
      <alignment horizontal="center"/>
    </xf>
    <xf numFmtId="164" fontId="14" fillId="24" borderId="0" xfId="40" applyNumberFormat="1" applyFont="1" applyFill="1" applyBorder="1" applyAlignment="1">
      <alignment horizontal="center" wrapText="1"/>
    </xf>
    <xf numFmtId="0" fontId="13" fillId="24" borderId="0" xfId="40" applyFont="1" applyFill="1" applyBorder="1"/>
    <xf numFmtId="0" fontId="14" fillId="25" borderId="0" xfId="0" applyFont="1" applyFill="1" applyBorder="1"/>
    <xf numFmtId="0" fontId="0" fillId="25" borderId="0" xfId="0" applyFill="1" applyBorder="1" applyAlignment="1">
      <alignment vertical="center"/>
    </xf>
    <xf numFmtId="0" fontId="15" fillId="25" borderId="0" xfId="0" applyFont="1" applyFill="1" applyBorder="1"/>
    <xf numFmtId="0" fontId="11" fillId="25" borderId="0" xfId="0" applyFont="1" applyFill="1" applyBorder="1" applyAlignment="1">
      <alignment horizontal="left"/>
    </xf>
    <xf numFmtId="0" fontId="18" fillId="25" borderId="0" xfId="0" applyFont="1" applyFill="1" applyBorder="1" applyAlignment="1">
      <alignment horizontal="right"/>
    </xf>
    <xf numFmtId="164" fontId="20" fillId="25" borderId="0" xfId="0" applyNumberFormat="1" applyFont="1" applyFill="1" applyBorder="1" applyAlignment="1">
      <alignment horizontal="center"/>
    </xf>
    <xf numFmtId="164" fontId="14" fillId="25" borderId="0" xfId="40" applyNumberFormat="1" applyFont="1" applyFill="1" applyBorder="1" applyAlignment="1">
      <alignment horizontal="center" wrapText="1"/>
    </xf>
    <xf numFmtId="0" fontId="23" fillId="0" borderId="0" xfId="0" applyFont="1"/>
    <xf numFmtId="165" fontId="0" fillId="0" borderId="0" xfId="0" applyNumberFormat="1"/>
    <xf numFmtId="0" fontId="0" fillId="0" borderId="0" xfId="0" applyFill="1" applyBorder="1"/>
    <xf numFmtId="0" fontId="15" fillId="0" borderId="0" xfId="0" applyFont="1"/>
    <xf numFmtId="0" fontId="24" fillId="25" borderId="0" xfId="0" applyFont="1" applyFill="1" applyBorder="1" applyAlignment="1">
      <alignment horizontal="left"/>
    </xf>
    <xf numFmtId="0" fontId="18" fillId="25" borderId="0" xfId="0" applyFont="1" applyFill="1" applyBorder="1"/>
    <xf numFmtId="164" fontId="0" fillId="0" borderId="0" xfId="0" applyNumberFormat="1"/>
    <xf numFmtId="0" fontId="5" fillId="25" borderId="0" xfId="0" applyFont="1" applyFill="1" applyBorder="1"/>
    <xf numFmtId="0" fontId="19" fillId="25" borderId="0" xfId="0" applyFont="1" applyFill="1" applyBorder="1"/>
    <xf numFmtId="0" fontId="5" fillId="0" borderId="0" xfId="0" applyFont="1" applyAlignment="1">
      <alignment horizontal="right"/>
    </xf>
    <xf numFmtId="0" fontId="21"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5" fillId="25" borderId="0" xfId="0" applyFont="1" applyFill="1" applyAlignment="1">
      <alignment readingOrder="1"/>
    </xf>
    <xf numFmtId="0" fontId="5" fillId="25" borderId="0" xfId="0" applyFont="1" applyFill="1" applyBorder="1" applyAlignment="1">
      <alignment readingOrder="1"/>
    </xf>
    <xf numFmtId="0" fontId="5" fillId="25" borderId="0" xfId="0" applyFont="1" applyFill="1" applyAlignment="1">
      <alignment readingOrder="2"/>
    </xf>
    <xf numFmtId="0" fontId="5" fillId="0" borderId="0" xfId="0" applyFont="1" applyAlignment="1">
      <alignment readingOrder="2"/>
    </xf>
    <xf numFmtId="0" fontId="14" fillId="25" borderId="0" xfId="0" applyFont="1" applyFill="1" applyBorder="1" applyAlignment="1">
      <alignment horizontal="center" vertical="top" readingOrder="1"/>
    </xf>
    <xf numFmtId="0" fontId="14" fillId="25" borderId="0" xfId="0" applyFont="1" applyFill="1" applyBorder="1" applyAlignment="1">
      <alignment horizontal="right" readingOrder="1"/>
    </xf>
    <xf numFmtId="0" fontId="14" fillId="25" borderId="0" xfId="0" applyFont="1" applyFill="1" applyBorder="1" applyAlignment="1">
      <alignment horizontal="justify" vertical="top" readingOrder="1"/>
    </xf>
    <xf numFmtId="0" fontId="13" fillId="25" borderId="0" xfId="0" applyFont="1" applyFill="1" applyBorder="1" applyAlignment="1">
      <alignment readingOrder="1"/>
    </xf>
    <xf numFmtId="0" fontId="13" fillId="24" borderId="0" xfId="40" applyFont="1" applyFill="1" applyBorder="1" applyAlignment="1">
      <alignment readingOrder="1"/>
    </xf>
    <xf numFmtId="0" fontId="14" fillId="25" borderId="0" xfId="0" applyFont="1" applyFill="1" applyBorder="1" applyAlignment="1">
      <alignment readingOrder="1"/>
    </xf>
    <xf numFmtId="0" fontId="13" fillId="25" borderId="0" xfId="0" applyFont="1" applyFill="1" applyBorder="1" applyAlignment="1">
      <alignment horizontal="center" readingOrder="1"/>
    </xf>
    <xf numFmtId="164" fontId="14" fillId="24" borderId="0" xfId="40" applyNumberFormat="1" applyFont="1" applyFill="1" applyBorder="1" applyAlignment="1">
      <alignment horizontal="center" readingOrder="1"/>
    </xf>
    <xf numFmtId="0" fontId="5" fillId="0" borderId="0" xfId="0" applyFont="1" applyAlignment="1">
      <alignment horizontal="right" readingOrder="2"/>
    </xf>
    <xf numFmtId="0" fontId="31" fillId="25" borderId="0" xfId="0" applyFont="1" applyFill="1" applyBorder="1"/>
    <xf numFmtId="0" fontId="13" fillId="24" borderId="0" xfId="40" applyFont="1" applyFill="1" applyBorder="1" applyAlignment="1">
      <alignment horizontal="left" indent="1"/>
    </xf>
    <xf numFmtId="0" fontId="14" fillId="25" borderId="0" xfId="0" applyFont="1" applyFill="1" applyBorder="1" applyAlignment="1">
      <alignment horizontal="center" vertical="center" readingOrder="1"/>
    </xf>
    <xf numFmtId="0" fontId="14" fillId="25" borderId="0" xfId="0" applyFont="1" applyFill="1" applyBorder="1" applyAlignment="1">
      <alignment vertical="center" readingOrder="1"/>
    </xf>
    <xf numFmtId="0" fontId="14" fillId="25" borderId="0" xfId="0" applyFont="1" applyFill="1" applyBorder="1" applyAlignment="1">
      <alignment horizontal="right" vertical="center" readingOrder="1"/>
    </xf>
    <xf numFmtId="0" fontId="32" fillId="25" borderId="0" xfId="0" applyFont="1" applyFill="1"/>
    <xf numFmtId="0" fontId="32" fillId="25" borderId="0" xfId="0" applyFont="1" applyFill="1" applyBorder="1"/>
    <xf numFmtId="0" fontId="33" fillId="25" borderId="0" xfId="0" applyFont="1" applyFill="1" applyBorder="1" applyAlignment="1">
      <alignment horizontal="left"/>
    </xf>
    <xf numFmtId="0" fontId="32" fillId="0" borderId="0" xfId="0" applyFont="1"/>
    <xf numFmtId="3" fontId="0" fillId="0" borderId="0" xfId="0" applyNumberFormat="1"/>
    <xf numFmtId="165" fontId="15" fillId="0" borderId="0" xfId="0" applyNumberFormat="1" applyFont="1"/>
    <xf numFmtId="3" fontId="35" fillId="25" borderId="0" xfId="0" applyNumberFormat="1" applyFont="1" applyFill="1" applyBorder="1" applyAlignment="1">
      <alignment horizontal="center"/>
    </xf>
    <xf numFmtId="0" fontId="0" fillId="0" borderId="0" xfId="0" applyFill="1" applyBorder="1" applyAlignment="1">
      <alignment vertical="center"/>
    </xf>
    <xf numFmtId="165" fontId="0" fillId="0" borderId="0" xfId="0" applyNumberFormat="1" applyFill="1" applyBorder="1"/>
    <xf numFmtId="3" fontId="0" fillId="0" borderId="0" xfId="0" applyNumberFormat="1" applyFill="1" applyBorder="1"/>
    <xf numFmtId="0" fontId="27" fillId="24" borderId="0" xfId="40" applyFont="1" applyFill="1" applyBorder="1"/>
    <xf numFmtId="0" fontId="0" fillId="0" borderId="0" xfId="0" applyFill="1"/>
    <xf numFmtId="0" fontId="36" fillId="0" borderId="0" xfId="0" applyFont="1" applyAlignment="1">
      <alignment horizontal="center" wrapText="1"/>
    </xf>
    <xf numFmtId="164" fontId="0" fillId="25" borderId="0" xfId="0" applyNumberFormat="1" applyFill="1" applyBorder="1"/>
    <xf numFmtId="0" fontId="35" fillId="25" borderId="0" xfId="0" applyFont="1" applyFill="1" applyBorder="1" applyAlignment="1">
      <alignment horizontal="left"/>
    </xf>
    <xf numFmtId="3" fontId="39" fillId="25" borderId="0" xfId="0" applyNumberFormat="1" applyFont="1" applyFill="1" applyBorder="1" applyAlignment="1">
      <alignment horizontal="center"/>
    </xf>
    <xf numFmtId="3" fontId="35" fillId="25" borderId="0" xfId="0" applyNumberFormat="1" applyFont="1" applyFill="1" applyBorder="1" applyAlignment="1">
      <alignment horizontal="right"/>
    </xf>
    <xf numFmtId="0" fontId="32" fillId="25" borderId="0" xfId="0" applyFont="1" applyFill="1" applyAlignment="1">
      <alignment vertical="center"/>
    </xf>
    <xf numFmtId="0" fontId="35" fillId="25" borderId="0" xfId="0" applyFont="1" applyFill="1" applyBorder="1" applyAlignment="1">
      <alignment horizontal="left" vertical="center"/>
    </xf>
    <xf numFmtId="0" fontId="33" fillId="25" borderId="0" xfId="0" applyFont="1" applyFill="1" applyBorder="1" applyAlignment="1">
      <alignment horizontal="left" vertical="center"/>
    </xf>
    <xf numFmtId="3" fontId="35" fillId="25" borderId="0" xfId="0" applyNumberFormat="1" applyFont="1" applyFill="1" applyBorder="1" applyAlignment="1">
      <alignment horizontal="right" vertical="center"/>
    </xf>
    <xf numFmtId="0" fontId="32" fillId="0" borderId="0" xfId="0" applyFont="1" applyAlignment="1">
      <alignment vertical="center"/>
    </xf>
    <xf numFmtId="3" fontId="14" fillId="25" borderId="0" xfId="0" applyNumberFormat="1" applyFont="1" applyFill="1" applyBorder="1" applyAlignment="1">
      <alignment horizontal="right"/>
    </xf>
    <xf numFmtId="0" fontId="34" fillId="25" borderId="0" xfId="0" applyFont="1" applyFill="1" applyBorder="1"/>
    <xf numFmtId="0" fontId="29" fillId="25" borderId="0" xfId="0" applyFont="1" applyFill="1"/>
    <xf numFmtId="0" fontId="29" fillId="25" borderId="0" xfId="0" applyFont="1" applyFill="1" applyBorder="1"/>
    <xf numFmtId="0" fontId="29" fillId="0" borderId="0" xfId="0" applyFont="1"/>
    <xf numFmtId="3" fontId="18" fillId="25" borderId="0" xfId="0" applyNumberFormat="1" applyFont="1" applyFill="1"/>
    <xf numFmtId="0" fontId="31" fillId="24" borderId="0" xfId="40" applyFont="1" applyFill="1" applyBorder="1" applyAlignment="1">
      <alignment horizontal="left" vertical="center" indent="1"/>
    </xf>
    <xf numFmtId="0" fontId="23" fillId="0" borderId="0" xfId="0" applyFont="1" applyFill="1"/>
    <xf numFmtId="3" fontId="18" fillId="25" borderId="0" xfId="0" applyNumberFormat="1" applyFont="1" applyFill="1" applyBorder="1" applyAlignment="1">
      <alignment horizontal="right"/>
    </xf>
    <xf numFmtId="0" fontId="15" fillId="0" borderId="0" xfId="0" applyFont="1" applyFill="1" applyBorder="1"/>
    <xf numFmtId="0" fontId="15" fillId="25" borderId="0" xfId="0" applyFont="1" applyFill="1" applyBorder="1" applyAlignment="1">
      <alignment vertical="center"/>
    </xf>
    <xf numFmtId="0" fontId="37" fillId="25" borderId="0" xfId="0" applyFont="1" applyFill="1" applyBorder="1" applyAlignment="1">
      <alignment horizontal="justify" vertical="center" readingOrder="1"/>
    </xf>
    <xf numFmtId="0" fontId="34" fillId="25" borderId="0" xfId="0" applyFont="1" applyFill="1" applyBorder="1" applyAlignment="1">
      <alignment vertical="center"/>
    </xf>
    <xf numFmtId="3" fontId="14" fillId="25" borderId="0" xfId="0" applyNumberFormat="1" applyFont="1" applyFill="1" applyBorder="1"/>
    <xf numFmtId="3" fontId="18" fillId="25" borderId="0" xfId="0" applyNumberFormat="1" applyFont="1" applyFill="1" applyBorder="1"/>
    <xf numFmtId="3" fontId="5" fillId="25" borderId="0" xfId="0" applyNumberFormat="1" applyFont="1" applyFill="1" applyBorder="1"/>
    <xf numFmtId="0" fontId="17" fillId="25" borderId="0" xfId="0" applyFont="1" applyFill="1" applyBorder="1" applyAlignment="1">
      <alignment vertical="center"/>
    </xf>
    <xf numFmtId="0" fontId="6" fillId="25" borderId="0" xfId="0" applyFont="1" applyFill="1" applyBorder="1" applyAlignment="1">
      <alignment vertical="center"/>
    </xf>
    <xf numFmtId="0" fontId="32" fillId="25" borderId="0" xfId="0" applyFont="1" applyFill="1" applyBorder="1" applyAlignment="1">
      <alignment vertical="center"/>
    </xf>
    <xf numFmtId="0" fontId="32" fillId="0" borderId="0" xfId="0" applyFont="1" applyFill="1" applyBorder="1"/>
    <xf numFmtId="3" fontId="38" fillId="0" borderId="0" xfId="0" applyNumberFormat="1" applyFont="1" applyFill="1" applyBorder="1"/>
    <xf numFmtId="164" fontId="0" fillId="0" borderId="0" xfId="0" applyNumberFormat="1" applyFill="1" applyBorder="1"/>
    <xf numFmtId="164" fontId="38" fillId="0" borderId="0" xfId="0" applyNumberFormat="1" applyFont="1" applyFill="1" applyBorder="1"/>
    <xf numFmtId="164" fontId="41" fillId="0" borderId="0" xfId="0" applyNumberFormat="1" applyFont="1" applyFill="1" applyBorder="1"/>
    <xf numFmtId="166" fontId="0" fillId="0" borderId="0" xfId="0" applyNumberFormat="1" applyFill="1" applyBorder="1"/>
    <xf numFmtId="0" fontId="29" fillId="0" borderId="0" xfId="0" applyFont="1" applyFill="1" applyBorder="1"/>
    <xf numFmtId="0" fontId="36" fillId="0" borderId="0" xfId="0" applyFont="1" applyFill="1" applyBorder="1" applyAlignment="1">
      <alignment horizontal="center" wrapText="1"/>
    </xf>
    <xf numFmtId="0" fontId="40" fillId="0" borderId="0" xfId="0" applyFont="1" applyFill="1" applyBorder="1" applyAlignment="1">
      <alignment horizontal="center" vertical="center" wrapText="1"/>
    </xf>
    <xf numFmtId="164" fontId="14" fillId="26" borderId="0" xfId="40" applyNumberFormat="1" applyFont="1" applyFill="1" applyBorder="1" applyAlignment="1">
      <alignment horizontal="center" wrapText="1"/>
    </xf>
    <xf numFmtId="1" fontId="13" fillId="24" borderId="0" xfId="40" applyNumberFormat="1" applyFont="1" applyFill="1" applyBorder="1" applyAlignment="1">
      <alignment horizontal="center" wrapText="1"/>
    </xf>
    <xf numFmtId="1" fontId="13" fillId="24" borderId="12" xfId="40" applyNumberFormat="1" applyFont="1" applyFill="1" applyBorder="1" applyAlignment="1">
      <alignment horizontal="center" wrapText="1"/>
    </xf>
    <xf numFmtId="0" fontId="31" fillId="24" borderId="0" xfId="40" applyFont="1" applyFill="1" applyBorder="1"/>
    <xf numFmtId="167" fontId="14" fillId="24" borderId="0" xfId="40" applyNumberFormat="1" applyFont="1" applyFill="1" applyBorder="1" applyAlignment="1">
      <alignment horizontal="center" wrapText="1"/>
    </xf>
    <xf numFmtId="164" fontId="18" fillId="27" borderId="0" xfId="40" applyNumberFormat="1" applyFont="1" applyFill="1" applyBorder="1" applyAlignment="1">
      <alignment horizontal="center" wrapText="1"/>
    </xf>
    <xf numFmtId="3" fontId="13" fillId="27" borderId="0" xfId="40" applyNumberFormat="1" applyFont="1" applyFill="1" applyBorder="1" applyAlignment="1">
      <alignment horizontal="right" wrapText="1"/>
    </xf>
    <xf numFmtId="3" fontId="14" fillId="27" borderId="0" xfId="40" applyNumberFormat="1" applyFont="1" applyFill="1" applyBorder="1" applyAlignment="1">
      <alignment horizontal="right" wrapText="1"/>
    </xf>
    <xf numFmtId="3" fontId="13" fillId="24" borderId="0" xfId="40" applyNumberFormat="1" applyFont="1" applyFill="1" applyBorder="1" applyAlignment="1">
      <alignment horizontal="right" wrapText="1"/>
    </xf>
    <xf numFmtId="0" fontId="31" fillId="24" borderId="0" xfId="40" applyFont="1" applyFill="1" applyBorder="1" applyAlignment="1">
      <alignment wrapText="1"/>
    </xf>
    <xf numFmtId="0" fontId="18" fillId="24" borderId="0" xfId="40" applyFont="1" applyFill="1" applyBorder="1"/>
    <xf numFmtId="0" fontId="13" fillId="24" borderId="0" xfId="40" applyFont="1" applyFill="1" applyBorder="1" applyAlignment="1">
      <alignment horizontal="left" vertical="center" indent="1"/>
    </xf>
    <xf numFmtId="3" fontId="14" fillId="26" borderId="0" xfId="40" applyNumberFormat="1" applyFont="1" applyFill="1" applyBorder="1" applyAlignment="1">
      <alignment horizontal="right" wrapText="1"/>
    </xf>
    <xf numFmtId="0" fontId="18" fillId="27" borderId="0" xfId="40" applyFont="1" applyFill="1" applyBorder="1"/>
    <xf numFmtId="0" fontId="51" fillId="24" borderId="0" xfId="40" applyFont="1" applyFill="1" applyBorder="1" applyAlignment="1">
      <alignment wrapText="1"/>
    </xf>
    <xf numFmtId="0" fontId="68" fillId="25" borderId="0" xfId="0" applyFont="1" applyFill="1"/>
    <xf numFmtId="0" fontId="0" fillId="0" borderId="0" xfId="0"/>
    <xf numFmtId="0" fontId="14" fillId="24" borderId="0" xfId="40" applyFont="1" applyFill="1" applyBorder="1" applyAlignment="1">
      <alignment horizontal="left"/>
    </xf>
    <xf numFmtId="0" fontId="18" fillId="24" borderId="0" xfId="40" applyFont="1" applyFill="1" applyBorder="1" applyAlignment="1">
      <alignment horizontal="left" indent="1"/>
    </xf>
    <xf numFmtId="0" fontId="13"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12" fillId="25" borderId="0" xfId="51" applyFont="1" applyFill="1" applyBorder="1"/>
    <xf numFmtId="49" fontId="13" fillId="25" borderId="12" xfId="51" applyNumberFormat="1" applyFont="1" applyFill="1" applyBorder="1" applyAlignment="1">
      <alignment horizontal="center" vertical="center" wrapText="1"/>
    </xf>
    <xf numFmtId="49" fontId="0" fillId="25" borderId="0" xfId="51" applyNumberFormat="1" applyFont="1" applyFill="1"/>
    <xf numFmtId="0" fontId="13" fillId="24" borderId="0" xfId="61" applyFont="1" applyFill="1" applyBorder="1" applyAlignment="1">
      <alignment horizontal="left" indent="1"/>
    </xf>
    <xf numFmtId="0" fontId="15" fillId="26" borderId="0" xfId="51" applyFont="1" applyFill="1"/>
    <xf numFmtId="0" fontId="14" fillId="24" borderId="0" xfId="61" applyFont="1" applyFill="1" applyBorder="1" applyAlignment="1">
      <alignment horizontal="left" indent="1"/>
    </xf>
    <xf numFmtId="4" fontId="14" fillId="27" borderId="0" xfId="61" applyNumberFormat="1" applyFont="1" applyFill="1" applyBorder="1" applyAlignment="1">
      <alignment horizontal="right" wrapText="1" indent="4"/>
    </xf>
    <xf numFmtId="0" fontId="15" fillId="0" borderId="0" xfId="51" applyFont="1"/>
    <xf numFmtId="0" fontId="26" fillId="26" borderId="0" xfId="51" applyFont="1" applyFill="1"/>
    <xf numFmtId="0" fontId="26" fillId="0" borderId="0" xfId="51" applyFont="1"/>
    <xf numFmtId="0" fontId="52" fillId="26" borderId="0" xfId="51" applyFont="1" applyFill="1" applyAlignment="1">
      <alignment horizontal="center"/>
    </xf>
    <xf numFmtId="0" fontId="52" fillId="0" borderId="0" xfId="51" applyFont="1" applyAlignment="1">
      <alignment horizontal="center"/>
    </xf>
    <xf numFmtId="0" fontId="4" fillId="26" borderId="0" xfId="51" applyFont="1" applyFill="1"/>
    <xf numFmtId="0" fontId="4" fillId="0" borderId="0" xfId="51" applyFont="1"/>
    <xf numFmtId="0" fontId="50" fillId="26" borderId="0" xfId="51" applyFont="1" applyFill="1"/>
    <xf numFmtId="0" fontId="50" fillId="0" borderId="0" xfId="51" applyFont="1"/>
    <xf numFmtId="0" fontId="76" fillId="26" borderId="0" xfId="51" applyFont="1" applyFill="1"/>
    <xf numFmtId="0" fontId="76" fillId="0" borderId="0" xfId="51" applyFont="1"/>
    <xf numFmtId="0" fontId="68" fillId="26" borderId="0" xfId="51" applyFont="1" applyFill="1"/>
    <xf numFmtId="0" fontId="68" fillId="25" borderId="0" xfId="51" applyFont="1" applyFill="1"/>
    <xf numFmtId="0" fontId="68" fillId="0" borderId="0" xfId="51" applyFont="1"/>
    <xf numFmtId="0" fontId="4" fillId="24" borderId="0" xfId="61" applyFont="1" applyFill="1" applyBorder="1" applyAlignment="1">
      <alignment horizontal="left" indent="1"/>
    </xf>
    <xf numFmtId="0" fontId="18" fillId="24" borderId="0" xfId="61" applyFont="1" applyFill="1" applyBorder="1" applyAlignment="1">
      <alignment horizontal="left" indent="1"/>
    </xf>
    <xf numFmtId="1" fontId="18" fillId="24" borderId="0" xfId="61" applyNumberFormat="1" applyFont="1" applyFill="1" applyBorder="1" applyAlignment="1">
      <alignment horizontal="center" wrapText="1"/>
    </xf>
    <xf numFmtId="165" fontId="18" fillId="24" borderId="0" xfId="61" applyNumberFormat="1" applyFont="1" applyFill="1" applyBorder="1" applyAlignment="1">
      <alignment horizontal="center" wrapText="1"/>
    </xf>
    <xf numFmtId="0" fontId="11" fillId="25" borderId="0" xfId="51" applyFont="1" applyFill="1"/>
    <xf numFmtId="0" fontId="11" fillId="0" borderId="0" xfId="51" applyFont="1"/>
    <xf numFmtId="0" fontId="37" fillId="24" borderId="0" xfId="61" applyFont="1" applyFill="1" applyBorder="1"/>
    <xf numFmtId="0" fontId="13" fillId="24" borderId="0" xfId="61" applyFont="1" applyFill="1" applyBorder="1"/>
    <xf numFmtId="0" fontId="5" fillId="0" borderId="0" xfId="51" applyFont="1" applyAlignment="1">
      <alignment horizontal="right"/>
    </xf>
    <xf numFmtId="0" fontId="4" fillId="25" borderId="0" xfId="62" applyFill="1"/>
    <xf numFmtId="0" fontId="4" fillId="0" borderId="0" xfId="62"/>
    <xf numFmtId="0" fontId="4" fillId="25" borderId="0" xfId="62" applyFill="1" applyBorder="1"/>
    <xf numFmtId="0" fontId="15" fillId="25" borderId="0" xfId="62" applyFont="1" applyFill="1" applyBorder="1"/>
    <xf numFmtId="0" fontId="4" fillId="25" borderId="0" xfId="62" applyFill="1" applyAlignment="1">
      <alignment vertical="center"/>
    </xf>
    <xf numFmtId="0" fontId="4" fillId="25" borderId="0" xfId="62" applyFill="1" applyBorder="1" applyAlignment="1">
      <alignment vertical="center"/>
    </xf>
    <xf numFmtId="0" fontId="4" fillId="0" borderId="0" xfId="62" applyAlignment="1">
      <alignment vertical="center"/>
    </xf>
    <xf numFmtId="0" fontId="14" fillId="25" borderId="0" xfId="62" applyFont="1" applyFill="1" applyBorder="1" applyAlignment="1">
      <alignment vertical="center"/>
    </xf>
    <xf numFmtId="0" fontId="12" fillId="25" borderId="0" xfId="62" applyFont="1" applyFill="1" applyBorder="1"/>
    <xf numFmtId="0" fontId="7" fillId="25" borderId="0" xfId="62" applyFont="1" applyFill="1" applyBorder="1"/>
    <xf numFmtId="0" fontId="14" fillId="25" borderId="0" xfId="62" applyFont="1" applyFill="1" applyBorder="1"/>
    <xf numFmtId="0" fontId="15" fillId="25" borderId="0" xfId="62" applyFont="1" applyFill="1"/>
    <xf numFmtId="0" fontId="15" fillId="0" borderId="0" xfId="62" applyFont="1"/>
    <xf numFmtId="167" fontId="14" fillId="25" borderId="0" xfId="62" applyNumberFormat="1" applyFont="1" applyFill="1" applyBorder="1" applyAlignment="1">
      <alignment horizontal="center"/>
    </xf>
    <xf numFmtId="167" fontId="14" fillId="25" borderId="0" xfId="62" applyNumberFormat="1" applyFont="1" applyFill="1" applyBorder="1" applyAlignment="1">
      <alignment horizontal="right" indent="1"/>
    </xf>
    <xf numFmtId="3" fontId="4" fillId="0" borderId="0" xfId="62" applyNumberFormat="1"/>
    <xf numFmtId="167" fontId="14" fillId="25" borderId="0" xfId="62" applyNumberFormat="1" applyFont="1" applyFill="1" applyBorder="1" applyAlignment="1">
      <alignment horizontal="right" indent="2"/>
    </xf>
    <xf numFmtId="0" fontId="49" fillId="25" borderId="0" xfId="62" applyFont="1" applyFill="1" applyBorder="1" applyAlignment="1">
      <alignment horizontal="left" vertical="center"/>
    </xf>
    <xf numFmtId="0" fontId="5" fillId="25" borderId="0" xfId="62" applyFont="1" applyFill="1" applyBorder="1"/>
    <xf numFmtId="0" fontId="5" fillId="0" borderId="0" xfId="62" applyFont="1"/>
    <xf numFmtId="164" fontId="18" fillId="25" borderId="0" xfId="40" applyNumberFormat="1" applyFont="1" applyFill="1" applyBorder="1" applyAlignment="1">
      <alignment horizontal="right" wrapText="1"/>
    </xf>
    <xf numFmtId="3" fontId="18" fillId="25" borderId="0" xfId="40" applyNumberFormat="1" applyFont="1" applyFill="1" applyBorder="1" applyAlignment="1">
      <alignment horizontal="right" wrapText="1"/>
    </xf>
    <xf numFmtId="167" fontId="64" fillId="24" borderId="0" xfId="40" applyNumberFormat="1" applyFont="1" applyFill="1" applyBorder="1" applyAlignment="1">
      <alignment horizontal="center" wrapText="1"/>
    </xf>
    <xf numFmtId="164" fontId="13" fillId="24" borderId="0" xfId="40" applyNumberFormat="1" applyFont="1" applyFill="1" applyBorder="1" applyAlignment="1">
      <alignment horizontal="right" wrapText="1" indent="2"/>
    </xf>
    <xf numFmtId="0" fontId="18" fillId="24" borderId="0" xfId="40" applyFont="1" applyFill="1" applyBorder="1" applyAlignment="1">
      <alignment vertical="top" wrapText="1"/>
    </xf>
    <xf numFmtId="0" fontId="18" fillId="0" borderId="0" xfId="40" applyFont="1" applyFill="1" applyBorder="1" applyAlignment="1">
      <alignment vertical="top" wrapText="1"/>
    </xf>
    <xf numFmtId="0" fontId="56" fillId="25" borderId="0" xfId="62" applyFont="1" applyFill="1"/>
    <xf numFmtId="0" fontId="56" fillId="25" borderId="0" xfId="62" applyFont="1" applyFill="1" applyBorder="1"/>
    <xf numFmtId="0" fontId="56" fillId="0" borderId="0" xfId="62" applyFont="1"/>
    <xf numFmtId="0" fontId="31" fillId="25" borderId="0" xfId="62" applyFont="1" applyFill="1" applyBorder="1"/>
    <xf numFmtId="0" fontId="4" fillId="25" borderId="0" xfId="62" applyFill="1" applyBorder="1" applyAlignment="1"/>
    <xf numFmtId="164" fontId="18" fillId="26" borderId="0" xfId="40" applyNumberFormat="1" applyFont="1" applyFill="1" applyBorder="1" applyAlignment="1">
      <alignment horizontal="right" wrapText="1"/>
    </xf>
    <xf numFmtId="0" fontId="68" fillId="25" borderId="0" xfId="62" applyFont="1" applyFill="1"/>
    <xf numFmtId="0" fontId="68" fillId="25" borderId="0" xfId="62" applyFont="1" applyFill="1" applyBorder="1" applyAlignment="1">
      <alignment vertical="center"/>
    </xf>
    <xf numFmtId="3" fontId="13" fillId="25" borderId="0" xfId="62" applyNumberFormat="1" applyFont="1" applyFill="1" applyBorder="1" applyAlignment="1">
      <alignment horizontal="right" indent="2"/>
    </xf>
    <xf numFmtId="3" fontId="14" fillId="25" borderId="0" xfId="62" applyNumberFormat="1" applyFont="1" applyFill="1" applyBorder="1" applyAlignment="1">
      <alignment horizontal="right" indent="2"/>
    </xf>
    <xf numFmtId="0" fontId="68" fillId="0" borderId="0" xfId="62" applyFont="1" applyAlignment="1"/>
    <xf numFmtId="0" fontId="68" fillId="25" borderId="0" xfId="62" applyFont="1" applyFill="1" applyAlignment="1"/>
    <xf numFmtId="0" fontId="68" fillId="25" borderId="0" xfId="62" applyFont="1" applyFill="1" applyBorder="1" applyAlignment="1"/>
    <xf numFmtId="3" fontId="20" fillId="25" borderId="0" xfId="62" applyNumberFormat="1" applyFont="1" applyFill="1" applyBorder="1" applyAlignment="1">
      <alignment horizontal="right"/>
    </xf>
    <xf numFmtId="0" fontId="68" fillId="0" borderId="0" xfId="62" applyFont="1"/>
    <xf numFmtId="0" fontId="68" fillId="25" borderId="0" xfId="62" applyFont="1" applyFill="1" applyBorder="1"/>
    <xf numFmtId="0" fontId="14" fillId="25" borderId="0" xfId="0" applyNumberFormat="1" applyFont="1" applyFill="1" applyBorder="1" applyAlignment="1"/>
    <xf numFmtId="0" fontId="14" fillId="25" borderId="0" xfId="62" applyFont="1" applyFill="1" applyBorder="1" applyAlignment="1">
      <alignment horizontal="right"/>
    </xf>
    <xf numFmtId="0" fontId="11" fillId="25" borderId="0" xfId="63" applyFont="1" applyFill="1" applyBorder="1" applyAlignment="1">
      <alignment horizontal="left"/>
    </xf>
    <xf numFmtId="0" fontId="13" fillId="24" borderId="0" xfId="40" applyFont="1" applyFill="1" applyBorder="1"/>
    <xf numFmtId="0" fontId="4" fillId="25" borderId="0" xfId="63" applyFill="1" applyAlignment="1"/>
    <xf numFmtId="0" fontId="4" fillId="0" borderId="0" xfId="63" applyAlignment="1"/>
    <xf numFmtId="0" fontId="4" fillId="25" borderId="0" xfId="63" applyFill="1" applyBorder="1" applyAlignment="1"/>
    <xf numFmtId="0" fontId="4" fillId="25" borderId="0" xfId="63" applyFill="1" applyBorder="1"/>
    <xf numFmtId="3" fontId="18" fillId="26" borderId="0" xfId="40" applyNumberFormat="1" applyFont="1" applyFill="1" applyBorder="1" applyAlignment="1">
      <alignment horizontal="right" wrapText="1"/>
    </xf>
    <xf numFmtId="167" fontId="18" fillId="26" borderId="0" xfId="40" applyNumberFormat="1" applyFont="1" applyFill="1" applyBorder="1" applyAlignment="1">
      <alignment horizontal="right" wrapText="1"/>
    </xf>
    <xf numFmtId="167" fontId="14" fillId="24" borderId="0" xfId="40" applyNumberFormat="1" applyFont="1" applyFill="1" applyBorder="1" applyAlignment="1">
      <alignment horizontal="right" wrapText="1" indent="1"/>
    </xf>
    <xf numFmtId="0" fontId="14" fillId="25" borderId="0" xfId="0" applyFont="1" applyFill="1" applyBorder="1" applyAlignment="1"/>
    <xf numFmtId="0" fontId="11" fillId="25" borderId="0" xfId="62" applyFont="1" applyFill="1" applyBorder="1" applyAlignment="1">
      <alignment horizontal="right"/>
    </xf>
    <xf numFmtId="164" fontId="63" fillId="27" borderId="0" xfId="40" applyNumberFormat="1" applyFont="1" applyFill="1" applyBorder="1" applyAlignment="1">
      <alignment horizontal="center" wrapText="1"/>
    </xf>
    <xf numFmtId="165" fontId="57" fillId="26" borderId="0" xfId="40" applyNumberFormat="1" applyFont="1" applyFill="1" applyBorder="1" applyAlignment="1">
      <alignment horizontal="center" wrapText="1"/>
    </xf>
    <xf numFmtId="165" fontId="14" fillId="26" borderId="0" xfId="40" applyNumberFormat="1" applyFont="1" applyFill="1" applyBorder="1" applyAlignment="1">
      <alignment horizontal="center" wrapText="1"/>
    </xf>
    <xf numFmtId="165" fontId="14" fillId="27" borderId="0" xfId="40" applyNumberFormat="1" applyFont="1" applyFill="1" applyBorder="1" applyAlignment="1">
      <alignment horizontal="center" wrapText="1"/>
    </xf>
    <xf numFmtId="1" fontId="14" fillId="25" borderId="0" xfId="62" applyNumberFormat="1" applyFont="1" applyFill="1" applyBorder="1" applyAlignment="1">
      <alignment horizontal="center"/>
    </xf>
    <xf numFmtId="0" fontId="18" fillId="24" borderId="0" xfId="40" applyFont="1" applyFill="1" applyBorder="1" applyAlignment="1">
      <alignment vertical="center"/>
    </xf>
    <xf numFmtId="0" fontId="31" fillId="25" borderId="0" xfId="62" applyFont="1" applyFill="1" applyBorder="1" applyAlignment="1">
      <alignment vertical="center"/>
    </xf>
    <xf numFmtId="0" fontId="65" fillId="25" borderId="0" xfId="62" applyFont="1" applyFill="1" applyBorder="1"/>
    <xf numFmtId="0" fontId="13" fillId="24" borderId="0" xfId="40" applyFont="1" applyFill="1" applyBorder="1" applyAlignment="1"/>
    <xf numFmtId="167" fontId="4" fillId="0" borderId="0" xfId="62" applyNumberFormat="1"/>
    <xf numFmtId="3" fontId="64" fillId="25" borderId="0" xfId="62" applyNumberFormat="1" applyFont="1" applyFill="1" applyBorder="1" applyAlignment="1">
      <alignment horizontal="right"/>
    </xf>
    <xf numFmtId="0" fontId="61" fillId="25" borderId="0" xfId="62" applyFont="1" applyFill="1" applyBorder="1"/>
    <xf numFmtId="3" fontId="4" fillId="0" borderId="0" xfId="62" applyNumberFormat="1" applyAlignment="1">
      <alignment vertical="center"/>
    </xf>
    <xf numFmtId="0" fontId="65" fillId="25" borderId="0" xfId="62" applyFont="1" applyFill="1" applyBorder="1" applyAlignment="1">
      <alignment vertical="center"/>
    </xf>
    <xf numFmtId="0" fontId="13" fillId="24" borderId="0" xfId="40" applyFont="1" applyFill="1" applyBorder="1" applyAlignment="1">
      <alignment horizontal="center" vertical="center"/>
    </xf>
    <xf numFmtId="0" fontId="15" fillId="0" borderId="12" xfId="53" applyFont="1" applyBorder="1" applyAlignment="1">
      <alignment horizontal="center" vertical="center"/>
    </xf>
    <xf numFmtId="2" fontId="14" fillId="24" borderId="0" xfId="40" applyNumberFormat="1" applyFont="1" applyFill="1" applyBorder="1" applyAlignment="1">
      <alignment horizontal="right" wrapText="1" indent="1"/>
    </xf>
    <xf numFmtId="2" fontId="14" fillId="24" borderId="0" xfId="40" applyNumberFormat="1" applyFont="1" applyFill="1" applyBorder="1" applyAlignment="1">
      <alignment horizontal="center" wrapText="1"/>
    </xf>
    <xf numFmtId="165" fontId="20" fillId="24" borderId="0" xfId="58" applyNumberFormat="1" applyFont="1" applyFill="1" applyBorder="1" applyAlignment="1">
      <alignment horizontal="center" wrapText="1"/>
    </xf>
    <xf numFmtId="0" fontId="81" fillId="0" borderId="0" xfId="62" applyFont="1" applyAlignment="1">
      <alignment vertical="center"/>
    </xf>
    <xf numFmtId="49" fontId="18" fillId="24" borderId="0" xfId="40" applyNumberFormat="1" applyFont="1" applyFill="1" applyBorder="1" applyAlignment="1">
      <alignment horizontal="center" vertical="center" wrapText="1"/>
    </xf>
    <xf numFmtId="0" fontId="81" fillId="0" borderId="0" xfId="62" applyFont="1"/>
    <xf numFmtId="3" fontId="18" fillId="24" borderId="0" xfId="40" applyNumberFormat="1" applyFont="1" applyFill="1" applyBorder="1" applyAlignment="1">
      <alignment horizontal="center" wrapText="1"/>
    </xf>
    <xf numFmtId="49" fontId="4" fillId="25" borderId="0" xfId="62" applyNumberFormat="1" applyFill="1" applyBorder="1" applyAlignment="1">
      <alignment vertical="center"/>
    </xf>
    <xf numFmtId="49" fontId="14" fillId="25" borderId="0" xfId="62" applyNumberFormat="1" applyFont="1" applyFill="1" applyBorder="1" applyAlignment="1">
      <alignment vertical="center"/>
    </xf>
    <xf numFmtId="165" fontId="20" fillId="24" borderId="0" xfId="40" applyNumberFormat="1" applyFont="1" applyFill="1" applyBorder="1" applyAlignment="1">
      <alignment horizontal="center" vertical="center" wrapText="1"/>
    </xf>
    <xf numFmtId="165" fontId="81" fillId="0" borderId="0" xfId="62" applyNumberFormat="1" applyFont="1"/>
    <xf numFmtId="0" fontId="18" fillId="24" borderId="0" xfId="40" applyFont="1" applyFill="1" applyBorder="1" applyAlignment="1">
      <alignment horizontal="justify" vertical="center"/>
    </xf>
    <xf numFmtId="165" fontId="14" fillId="27" borderId="0" xfId="40" applyNumberFormat="1" applyFont="1" applyFill="1" applyBorder="1" applyAlignment="1">
      <alignment horizontal="left" wrapText="1"/>
    </xf>
    <xf numFmtId="0" fontId="13" fillId="24" borderId="0" xfId="40" applyFont="1" applyFill="1" applyBorder="1" applyAlignment="1">
      <alignment horizontal="left"/>
    </xf>
    <xf numFmtId="0" fontId="14" fillId="25" borderId="0" xfId="63" applyFont="1" applyFill="1" applyBorder="1" applyAlignment="1">
      <alignment horizontal="center" vertical="center" wrapText="1"/>
    </xf>
    <xf numFmtId="0" fontId="14" fillId="0" borderId="0" xfId="63" applyFont="1" applyBorder="1" applyAlignment="1">
      <alignment horizontal="center" vertical="center" wrapText="1"/>
    </xf>
    <xf numFmtId="0" fontId="4" fillId="29" borderId="0" xfId="63" applyFont="1" applyFill="1" applyBorder="1" applyAlignment="1">
      <alignment horizontal="center"/>
    </xf>
    <xf numFmtId="0" fontId="4" fillId="25" borderId="0" xfId="63" applyFont="1" applyFill="1" applyBorder="1"/>
    <xf numFmtId="0" fontId="19" fillId="25" borderId="0" xfId="0" applyFont="1" applyFill="1" applyBorder="1" applyAlignment="1"/>
    <xf numFmtId="164" fontId="14" fillId="24" borderId="0" xfId="40" applyNumberFormat="1" applyFont="1" applyFill="1" applyBorder="1" applyAlignment="1">
      <alignment wrapText="1"/>
    </xf>
    <xf numFmtId="164" fontId="24" fillId="24" borderId="0" xfId="40" applyNumberFormat="1" applyFont="1" applyFill="1" applyBorder="1" applyAlignment="1">
      <alignment wrapText="1"/>
    </xf>
    <xf numFmtId="164" fontId="19" fillId="24" borderId="0" xfId="40" applyNumberFormat="1" applyFont="1" applyFill="1" applyBorder="1" applyAlignment="1">
      <alignment wrapText="1"/>
    </xf>
    <xf numFmtId="164" fontId="19" fillId="24" borderId="0" xfId="40" applyNumberFormat="1" applyFont="1" applyFill="1" applyBorder="1" applyAlignment="1">
      <alignment horizontal="left" wrapText="1"/>
    </xf>
    <xf numFmtId="0" fontId="13" fillId="25" borderId="0" xfId="0" applyFont="1" applyFill="1" applyBorder="1" applyAlignment="1">
      <alignment horizontal="justify" vertical="center" readingOrder="1"/>
    </xf>
    <xf numFmtId="0" fontId="14" fillId="25" borderId="0" xfId="0" applyFont="1" applyFill="1" applyBorder="1" applyAlignment="1">
      <alignment horizontal="justify" vertical="center" readingOrder="1"/>
    </xf>
    <xf numFmtId="0" fontId="11"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0" fillId="25" borderId="19" xfId="0" applyFill="1" applyBorder="1" applyAlignment="1">
      <alignment vertical="center"/>
    </xf>
    <xf numFmtId="0" fontId="16" fillId="31" borderId="20" xfId="0" applyFont="1" applyFill="1" applyBorder="1" applyAlignment="1">
      <alignment horizontal="center" vertical="center"/>
    </xf>
    <xf numFmtId="0" fontId="13" fillId="25" borderId="18" xfId="0" applyFont="1" applyFill="1" applyBorder="1" applyAlignment="1">
      <alignment horizontal="right"/>
    </xf>
    <xf numFmtId="0" fontId="83" fillId="24" borderId="0" xfId="40" applyFont="1" applyFill="1" applyBorder="1"/>
    <xf numFmtId="0" fontId="11" fillId="25" borderId="23" xfId="0" applyFont="1" applyFill="1" applyBorder="1" applyAlignment="1">
      <alignment horizontal="left"/>
    </xf>
    <xf numFmtId="0" fontId="11"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68" fillId="25" borderId="20" xfId="0" applyFont="1" applyFill="1" applyBorder="1"/>
    <xf numFmtId="0" fontId="84" fillId="25" borderId="0" xfId="62" applyFont="1" applyFill="1" applyBorder="1"/>
    <xf numFmtId="0" fontId="50" fillId="25" borderId="0" xfId="62" applyFont="1" applyFill="1" applyBorder="1" applyAlignment="1">
      <alignment horizontal="left"/>
    </xf>
    <xf numFmtId="0" fontId="4" fillId="25" borderId="18" xfId="62" applyFill="1" applyBorder="1"/>
    <xf numFmtId="0" fontId="4" fillId="25" borderId="22" xfId="62" applyFill="1" applyBorder="1"/>
    <xf numFmtId="0" fontId="4" fillId="25" borderId="21" xfId="62" applyFill="1" applyBorder="1"/>
    <xf numFmtId="0" fontId="4" fillId="25" borderId="19" xfId="62" applyFill="1" applyBorder="1"/>
    <xf numFmtId="0" fontId="15" fillId="0" borderId="0" xfId="62" applyFont="1" applyBorder="1"/>
    <xf numFmtId="0" fontId="68" fillId="0" borderId="0" xfId="62" applyFont="1" applyBorder="1" applyAlignment="1"/>
    <xf numFmtId="0" fontId="4" fillId="25" borderId="19" xfId="62" applyFill="1" applyBorder="1" applyAlignment="1"/>
    <xf numFmtId="0" fontId="26" fillId="25" borderId="0" xfId="62" applyFont="1" applyFill="1" applyBorder="1"/>
    <xf numFmtId="0" fontId="13" fillId="25" borderId="18" xfId="63" applyFont="1" applyFill="1" applyBorder="1" applyAlignment="1">
      <alignment horizontal="left"/>
    </xf>
    <xf numFmtId="0" fontId="8" fillId="25" borderId="21" xfId="63" applyFont="1" applyFill="1" applyBorder="1"/>
    <xf numFmtId="0" fontId="8" fillId="25" borderId="19" xfId="63" applyFont="1" applyFill="1" applyBorder="1"/>
    <xf numFmtId="0" fontId="4" fillId="25" borderId="18" xfId="62" applyFill="1" applyBorder="1" applyAlignment="1">
      <alignment horizontal="left"/>
    </xf>
    <xf numFmtId="0" fontId="11" fillId="25" borderId="23" xfId="62" applyFont="1" applyFill="1" applyBorder="1" applyAlignment="1">
      <alignment horizontal="left"/>
    </xf>
    <xf numFmtId="0" fontId="4" fillId="25" borderId="20" xfId="62" applyFill="1" applyBorder="1"/>
    <xf numFmtId="0" fontId="4" fillId="25" borderId="20" xfId="62" applyFill="1" applyBorder="1" applyAlignment="1">
      <alignment vertical="center"/>
    </xf>
    <xf numFmtId="49" fontId="4" fillId="25" borderId="20" xfId="62" applyNumberFormat="1" applyFill="1" applyBorder="1" applyAlignment="1">
      <alignment vertical="center"/>
    </xf>
    <xf numFmtId="0" fontId="15" fillId="25" borderId="20" xfId="62" applyFont="1" applyFill="1" applyBorder="1"/>
    <xf numFmtId="0" fontId="16" fillId="32" borderId="20" xfId="62" applyFont="1" applyFill="1" applyBorder="1" applyAlignment="1">
      <alignment horizontal="center" vertical="center"/>
    </xf>
    <xf numFmtId="0" fontId="97" fillId="25" borderId="0" xfId="62" applyFont="1" applyFill="1" applyBorder="1" applyAlignment="1">
      <alignment horizontal="left" vertical="center"/>
    </xf>
    <xf numFmtId="0" fontId="83" fillId="24" borderId="0" xfId="40" applyFont="1" applyFill="1" applyBorder="1" applyAlignment="1">
      <alignment horizontal="left" indent="1"/>
    </xf>
    <xf numFmtId="0" fontId="85" fillId="25" borderId="0" xfId="62" applyFont="1" applyFill="1" applyBorder="1"/>
    <xf numFmtId="3" fontId="95" fillId="25" borderId="0" xfId="62" applyNumberFormat="1" applyFont="1" applyFill="1" applyBorder="1" applyAlignment="1">
      <alignment horizontal="right"/>
    </xf>
    <xf numFmtId="167" fontId="86" fillId="25" borderId="0" xfId="62" applyNumberFormat="1" applyFont="1" applyFill="1" applyBorder="1" applyAlignment="1">
      <alignment horizontal="center"/>
    </xf>
    <xf numFmtId="167" fontId="86" fillId="25" borderId="0" xfId="62" applyNumberFormat="1" applyFont="1" applyFill="1" applyBorder="1" applyAlignment="1">
      <alignment horizontal="right" indent="2"/>
    </xf>
    <xf numFmtId="167" fontId="83" fillId="25" borderId="0" xfId="62" applyNumberFormat="1" applyFont="1" applyFill="1" applyBorder="1" applyAlignment="1">
      <alignment horizontal="right" indent="1"/>
    </xf>
    <xf numFmtId="167" fontId="83" fillId="24" borderId="0" xfId="40" applyNumberFormat="1" applyFont="1" applyFill="1" applyBorder="1" applyAlignment="1">
      <alignment horizontal="center" wrapText="1"/>
    </xf>
    <xf numFmtId="167" fontId="83" fillId="24" borderId="0" xfId="40" applyNumberFormat="1" applyFont="1" applyFill="1" applyBorder="1" applyAlignment="1">
      <alignment horizontal="right" wrapText="1" indent="1"/>
    </xf>
    <xf numFmtId="0" fontId="86" fillId="25" borderId="0" xfId="62" applyFont="1" applyFill="1" applyBorder="1"/>
    <xf numFmtId="165" fontId="83" fillId="24" borderId="0" xfId="58" applyNumberFormat="1" applyFont="1" applyFill="1" applyBorder="1" applyAlignment="1">
      <alignment horizontal="center" wrapText="1"/>
    </xf>
    <xf numFmtId="167" fontId="86" fillId="24" borderId="0" xfId="40" applyNumberFormat="1" applyFont="1" applyFill="1" applyBorder="1" applyAlignment="1">
      <alignment horizontal="center" wrapText="1"/>
    </xf>
    <xf numFmtId="0" fontId="50" fillId="26" borderId="31" xfId="62" applyFont="1" applyFill="1" applyBorder="1" applyAlignment="1">
      <alignment vertical="center"/>
    </xf>
    <xf numFmtId="0" fontId="4" fillId="26" borderId="32" xfId="62" applyFont="1" applyFill="1" applyBorder="1" applyAlignment="1">
      <alignment vertical="center"/>
    </xf>
    <xf numFmtId="0" fontId="4" fillId="26" borderId="33" xfId="62" applyFont="1" applyFill="1" applyBorder="1" applyAlignment="1">
      <alignment vertical="center"/>
    </xf>
    <xf numFmtId="0" fontId="84" fillId="25" borderId="0" xfId="62" applyFont="1" applyFill="1" applyBorder="1" applyAlignment="1">
      <alignment vertical="center"/>
    </xf>
    <xf numFmtId="0" fontId="50" fillId="26" borderId="32" xfId="62" applyFont="1" applyFill="1" applyBorder="1" applyAlignment="1">
      <alignment vertical="center"/>
    </xf>
    <xf numFmtId="0" fontId="50" fillId="26" borderId="33" xfId="62" applyFont="1" applyFill="1" applyBorder="1" applyAlignment="1">
      <alignment vertical="center"/>
    </xf>
    <xf numFmtId="0" fontId="16" fillId="32" borderId="19" xfId="62" applyFont="1" applyFill="1" applyBorder="1" applyAlignment="1">
      <alignment horizontal="center" vertical="center"/>
    </xf>
    <xf numFmtId="0" fontId="0" fillId="0" borderId="18" xfId="0" applyBorder="1"/>
    <xf numFmtId="0" fontId="4" fillId="33" borderId="0" xfId="62" applyFill="1"/>
    <xf numFmtId="0" fontId="11" fillId="33" borderId="0" xfId="62" applyFont="1" applyFill="1" applyBorder="1" applyAlignment="1"/>
    <xf numFmtId="0" fontId="12" fillId="33" borderId="0" xfId="62" applyFont="1" applyFill="1" applyBorder="1" applyAlignment="1">
      <alignment horizontal="justify" vertical="top" wrapText="1"/>
    </xf>
    <xf numFmtId="0" fontId="4" fillId="33" borderId="0" xfId="62" applyFill="1" applyBorder="1"/>
    <xf numFmtId="0" fontId="103" fillId="33" borderId="0" xfId="62" applyFont="1" applyFill="1" applyBorder="1" applyAlignment="1">
      <alignment horizontal="right"/>
    </xf>
    <xf numFmtId="0" fontId="12" fillId="34" borderId="0" xfId="62" applyFont="1" applyFill="1" applyBorder="1" applyAlignment="1">
      <alignment horizontal="justify" vertical="top" wrapText="1"/>
    </xf>
    <xf numFmtId="0" fontId="4" fillId="34" borderId="0" xfId="62" applyFill="1" applyBorder="1"/>
    <xf numFmtId="0" fontId="18" fillId="34" borderId="0" xfId="62" applyFont="1" applyFill="1" applyBorder="1" applyAlignment="1">
      <alignment horizontal="right"/>
    </xf>
    <xf numFmtId="0" fontId="44" fillId="0" borderId="0" xfId="62" applyFont="1"/>
    <xf numFmtId="0" fontId="4" fillId="0" borderId="0" xfId="62" applyFont="1"/>
    <xf numFmtId="0" fontId="4" fillId="0" borderId="0" xfId="62" applyAlignment="1">
      <alignment horizontal="right"/>
    </xf>
    <xf numFmtId="0" fontId="45" fillId="0" borderId="0" xfId="62" applyFont="1"/>
    <xf numFmtId="0" fontId="42" fillId="0" borderId="0" xfId="62" applyFont="1"/>
    <xf numFmtId="0" fontId="4" fillId="34" borderId="0" xfId="62" applyFill="1"/>
    <xf numFmtId="0" fontId="22" fillId="34" borderId="0" xfId="62" applyFont="1" applyFill="1" applyBorder="1" applyAlignment="1">
      <alignment horizontal="center" vertical="center"/>
    </xf>
    <xf numFmtId="0" fontId="5" fillId="34" borderId="0" xfId="62" applyFont="1" applyFill="1" applyBorder="1"/>
    <xf numFmtId="164" fontId="20" fillId="34" borderId="0" xfId="62" applyNumberFormat="1" applyFont="1" applyFill="1" applyBorder="1" applyAlignment="1">
      <alignment horizontal="center"/>
    </xf>
    <xf numFmtId="164" fontId="14" fillId="34" borderId="0" xfId="40" applyNumberFormat="1" applyFont="1" applyFill="1" applyBorder="1" applyAlignment="1">
      <alignment horizontal="center" wrapText="1"/>
    </xf>
    <xf numFmtId="164" fontId="14" fillId="35" borderId="0" xfId="40" applyNumberFormat="1" applyFont="1" applyFill="1" applyBorder="1" applyAlignment="1">
      <alignment horizontal="center" wrapText="1"/>
    </xf>
    <xf numFmtId="0" fontId="14" fillId="34" borderId="0" xfId="62" applyFont="1" applyFill="1" applyBorder="1"/>
    <xf numFmtId="0" fontId="13" fillId="34" borderId="0" xfId="62" applyFont="1" applyFill="1" applyBorder="1" applyAlignment="1">
      <alignment horizontal="center"/>
    </xf>
    <xf numFmtId="0" fontId="4" fillId="34" borderId="0" xfId="62" applyFill="1" applyAlignment="1">
      <alignment horizontal="center" vertical="center"/>
    </xf>
    <xf numFmtId="0" fontId="12" fillId="36" borderId="0" xfId="62" applyFont="1" applyFill="1" applyBorder="1" applyAlignment="1">
      <alignment horizontal="justify" vertical="top" wrapText="1"/>
    </xf>
    <xf numFmtId="0" fontId="12" fillId="37" borderId="0" xfId="62" applyFont="1" applyFill="1" applyBorder="1" applyAlignment="1">
      <alignment horizontal="justify" vertical="top" wrapText="1"/>
    </xf>
    <xf numFmtId="0" fontId="14" fillId="37" borderId="0" xfId="62" applyFont="1" applyFill="1" applyBorder="1"/>
    <xf numFmtId="0" fontId="12" fillId="37" borderId="0" xfId="62" applyFont="1" applyFill="1" applyBorder="1"/>
    <xf numFmtId="0" fontId="4" fillId="37" borderId="0" xfId="62" applyFill="1"/>
    <xf numFmtId="0" fontId="4" fillId="37" borderId="0" xfId="62" applyFill="1" applyBorder="1"/>
    <xf numFmtId="0" fontId="4" fillId="37" borderId="0" xfId="62" applyFill="1" applyAlignment="1">
      <alignment vertical="center"/>
    </xf>
    <xf numFmtId="164" fontId="14" fillId="37" borderId="0" xfId="40" applyNumberFormat="1" applyFont="1" applyFill="1" applyBorder="1" applyAlignment="1">
      <alignment horizontal="center" wrapText="1"/>
    </xf>
    <xf numFmtId="164" fontId="13" fillId="37" borderId="0" xfId="40" applyNumberFormat="1" applyFont="1" applyFill="1" applyBorder="1" applyAlignment="1">
      <alignment horizontal="left" wrapText="1"/>
    </xf>
    <xf numFmtId="0" fontId="14" fillId="37" borderId="0" xfId="62" applyFont="1" applyFill="1" applyBorder="1" applyAlignment="1">
      <alignment vertical="center"/>
    </xf>
    <xf numFmtId="164" fontId="30" fillId="37" borderId="0" xfId="40" applyNumberFormat="1" applyFont="1" applyFill="1" applyBorder="1" applyAlignment="1">
      <alignment horizontal="left" vertical="center" wrapText="1"/>
    </xf>
    <xf numFmtId="0" fontId="15" fillId="37" borderId="0" xfId="62" applyFont="1" applyFill="1" applyBorder="1"/>
    <xf numFmtId="0" fontId="14" fillId="37" borderId="0" xfId="62" applyFont="1" applyFill="1" applyBorder="1" applyAlignment="1">
      <alignment vertical="center" wrapText="1"/>
    </xf>
    <xf numFmtId="0" fontId="30" fillId="37" borderId="0" xfId="62" applyFont="1" applyFill="1" applyBorder="1" applyAlignment="1">
      <alignment vertical="center"/>
    </xf>
    <xf numFmtId="0" fontId="4" fillId="37" borderId="38" xfId="62" applyFill="1" applyBorder="1"/>
    <xf numFmtId="0" fontId="14" fillId="37" borderId="38" xfId="62" applyFont="1" applyFill="1" applyBorder="1"/>
    <xf numFmtId="0" fontId="14" fillId="37" borderId="0" xfId="62" applyFont="1" applyFill="1" applyBorder="1" applyAlignment="1">
      <alignment horizontal="justify" vertical="top"/>
    </xf>
    <xf numFmtId="0" fontId="5" fillId="37" borderId="0" xfId="62" applyFont="1" applyFill="1" applyBorder="1"/>
    <xf numFmtId="164" fontId="20" fillId="37" borderId="0" xfId="62" applyNumberFormat="1" applyFont="1" applyFill="1" applyBorder="1" applyAlignment="1">
      <alignment horizontal="center"/>
    </xf>
    <xf numFmtId="0" fontId="12" fillId="37" borderId="38" xfId="62" applyFont="1" applyFill="1" applyBorder="1" applyAlignment="1">
      <alignment horizontal="justify" vertical="top" wrapText="1"/>
    </xf>
    <xf numFmtId="0" fontId="12" fillId="37" borderId="0" xfId="62" applyFont="1" applyFill="1" applyBorder="1" applyAlignment="1">
      <alignment horizontal="justify" vertical="center" wrapText="1"/>
    </xf>
    <xf numFmtId="0" fontId="26" fillId="37" borderId="38" xfId="62" applyFont="1" applyFill="1" applyBorder="1"/>
    <xf numFmtId="0" fontId="104" fillId="39" borderId="0" xfId="62" applyFont="1" applyFill="1" applyBorder="1" applyAlignment="1">
      <alignment horizontal="center" vertical="center"/>
    </xf>
    <xf numFmtId="0" fontId="4" fillId="37" borderId="39" xfId="62" applyFill="1" applyBorder="1"/>
    <xf numFmtId="0" fontId="4" fillId="32" borderId="30" xfId="62" applyFill="1" applyBorder="1"/>
    <xf numFmtId="0" fontId="4" fillId="31" borderId="14" xfId="62" applyFill="1" applyBorder="1"/>
    <xf numFmtId="0" fontId="4" fillId="37" borderId="40" xfId="62" applyFill="1" applyBorder="1"/>
    <xf numFmtId="0" fontId="4" fillId="37" borderId="14" xfId="62" applyFill="1" applyBorder="1"/>
    <xf numFmtId="0" fontId="0" fillId="0" borderId="41" xfId="0" applyFill="1" applyBorder="1"/>
    <xf numFmtId="164" fontId="19" fillId="24" borderId="43" xfId="40" applyNumberFormat="1" applyFont="1" applyFill="1" applyBorder="1" applyAlignment="1">
      <alignment horizontal="left" wrapText="1"/>
    </xf>
    <xf numFmtId="164" fontId="19" fillId="24" borderId="18" xfId="40" applyNumberFormat="1" applyFont="1" applyFill="1" applyBorder="1" applyAlignment="1">
      <alignment horizontal="left" wrapText="1"/>
    </xf>
    <xf numFmtId="164" fontId="14" fillId="24" borderId="18" xfId="40" applyNumberFormat="1" applyFont="1" applyFill="1" applyBorder="1" applyAlignment="1">
      <alignment horizontal="center" wrapText="1"/>
    </xf>
    <xf numFmtId="0" fontId="14" fillId="25" borderId="22" xfId="0" applyFont="1" applyFill="1" applyBorder="1"/>
    <xf numFmtId="0" fontId="14" fillId="25" borderId="21" xfId="0" applyFont="1" applyFill="1" applyBorder="1"/>
    <xf numFmtId="0" fontId="14" fillId="25" borderId="19" xfId="0" applyFont="1" applyFill="1" applyBorder="1"/>
    <xf numFmtId="164" fontId="14" fillId="24" borderId="19" xfId="40" applyNumberFormat="1" applyFont="1" applyFill="1" applyBorder="1" applyAlignment="1">
      <alignment horizontal="center" wrapText="1"/>
    </xf>
    <xf numFmtId="164" fontId="14" fillId="24" borderId="41" xfId="40" applyNumberFormat="1" applyFont="1" applyFill="1" applyBorder="1" applyAlignment="1">
      <alignment horizontal="center" readingOrder="1"/>
    </xf>
    <xf numFmtId="0" fontId="14" fillId="25" borderId="18" xfId="0" applyFont="1" applyFill="1" applyBorder="1" applyAlignment="1">
      <alignment readingOrder="1"/>
    </xf>
    <xf numFmtId="164" fontId="14" fillId="24" borderId="18" xfId="40" applyNumberFormat="1" applyFont="1" applyFill="1" applyBorder="1" applyAlignment="1">
      <alignment horizontal="center" readingOrder="1"/>
    </xf>
    <xf numFmtId="0" fontId="13" fillId="24" borderId="42" xfId="40" applyFont="1" applyFill="1" applyBorder="1" applyAlignment="1">
      <alignment horizontal="right" readingOrder="1"/>
    </xf>
    <xf numFmtId="0" fontId="14" fillId="25" borderId="23" xfId="0" applyFont="1" applyFill="1" applyBorder="1" applyAlignment="1">
      <alignment readingOrder="1"/>
    </xf>
    <xf numFmtId="0" fontId="19" fillId="25" borderId="20" xfId="0" applyFont="1" applyFill="1" applyBorder="1" applyAlignment="1">
      <alignment horizontal="left" indent="1" readingOrder="1"/>
    </xf>
    <xf numFmtId="164" fontId="14" fillId="24" borderId="23" xfId="40" applyNumberFormat="1" applyFont="1" applyFill="1" applyBorder="1" applyAlignment="1">
      <alignment horizontal="center" readingOrder="1"/>
    </xf>
    <xf numFmtId="164" fontId="14" fillId="24" borderId="22" xfId="40" applyNumberFormat="1" applyFont="1" applyFill="1" applyBorder="1" applyAlignment="1">
      <alignment horizontal="center" readingOrder="1"/>
    </xf>
    <xf numFmtId="164" fontId="14" fillId="24" borderId="20" xfId="40" applyNumberFormat="1" applyFont="1" applyFill="1" applyBorder="1" applyAlignment="1">
      <alignment horizontal="center" readingOrder="1"/>
    </xf>
    <xf numFmtId="0" fontId="0" fillId="0" borderId="0" xfId="0" applyBorder="1" applyAlignment="1">
      <alignment readingOrder="2"/>
    </xf>
    <xf numFmtId="0" fontId="11"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5" fillId="25" borderId="19" xfId="0" applyFont="1" applyFill="1" applyBorder="1" applyAlignment="1">
      <alignment readingOrder="1"/>
    </xf>
    <xf numFmtId="0" fontId="11" fillId="25" borderId="0" xfId="0" applyFont="1" applyFill="1" applyBorder="1" applyAlignment="1">
      <alignment horizontal="left" readingOrder="1"/>
    </xf>
    <xf numFmtId="0" fontId="0" fillId="37" borderId="0" xfId="0" applyFill="1"/>
    <xf numFmtId="0" fontId="0" fillId="37" borderId="0" xfId="0" applyFill="1" applyBorder="1" applyAlignment="1">
      <alignment horizontal="left"/>
    </xf>
    <xf numFmtId="0" fontId="12" fillId="37" borderId="0" xfId="0" applyFont="1" applyFill="1" applyBorder="1" applyAlignment="1">
      <alignment horizontal="justify" vertical="top" wrapText="1"/>
    </xf>
    <xf numFmtId="0" fontId="0" fillId="37" borderId="0" xfId="0" applyFill="1" applyBorder="1"/>
    <xf numFmtId="0" fontId="11" fillId="37" borderId="0" xfId="0" applyFont="1" applyFill="1" applyBorder="1" applyAlignment="1">
      <alignment horizontal="left"/>
    </xf>
    <xf numFmtId="0" fontId="0" fillId="37" borderId="0" xfId="0" applyFill="1" applyAlignment="1">
      <alignment vertical="center"/>
    </xf>
    <xf numFmtId="0" fontId="0" fillId="37" borderId="0" xfId="0" applyFill="1" applyBorder="1" applyAlignment="1">
      <alignment vertical="center"/>
    </xf>
    <xf numFmtId="0" fontId="13" fillId="37" borderId="0" xfId="0" applyFont="1" applyFill="1" applyBorder="1"/>
    <xf numFmtId="0" fontId="14" fillId="37" borderId="0" xfId="0" applyFont="1" applyFill="1" applyBorder="1"/>
    <xf numFmtId="0" fontId="13" fillId="38" borderId="0" xfId="40" applyFont="1" applyFill="1" applyBorder="1"/>
    <xf numFmtId="0" fontId="32" fillId="25" borderId="20" xfId="0" applyFont="1" applyFill="1" applyBorder="1" applyAlignment="1">
      <alignment vertical="center"/>
    </xf>
    <xf numFmtId="3" fontId="14" fillId="25" borderId="0" xfId="59" applyNumberFormat="1" applyFont="1" applyFill="1" applyBorder="1" applyAlignment="1">
      <alignment horizontal="right"/>
    </xf>
    <xf numFmtId="167" fontId="14" fillId="25" borderId="0" xfId="59" applyNumberFormat="1" applyFont="1" applyFill="1" applyBorder="1" applyAlignment="1">
      <alignment horizontal="right"/>
    </xf>
    <xf numFmtId="0" fontId="32" fillId="25" borderId="20" xfId="0" applyFont="1" applyFill="1" applyBorder="1"/>
    <xf numFmtId="3" fontId="14" fillId="25" borderId="0" xfId="59" applyNumberFormat="1" applyFont="1" applyFill="1" applyBorder="1"/>
    <xf numFmtId="0" fontId="0" fillId="25" borderId="21" xfId="51" applyFont="1" applyFill="1" applyBorder="1"/>
    <xf numFmtId="0" fontId="0" fillId="26" borderId="0" xfId="51" applyFont="1" applyFill="1" applyBorder="1"/>
    <xf numFmtId="0" fontId="0" fillId="25" borderId="19" xfId="51" applyFont="1" applyFill="1" applyBorder="1"/>
    <xf numFmtId="49" fontId="7" fillId="25" borderId="19" xfId="51" applyNumberFormat="1" applyFont="1" applyFill="1" applyBorder="1"/>
    <xf numFmtId="0" fontId="12" fillId="26" borderId="19" xfId="51" applyFont="1" applyFill="1" applyBorder="1"/>
    <xf numFmtId="0" fontId="7" fillId="26" borderId="19" xfId="51" applyFont="1" applyFill="1" applyBorder="1"/>
    <xf numFmtId="0" fontId="30" fillId="26" borderId="19" xfId="51" applyFont="1" applyFill="1" applyBorder="1"/>
    <xf numFmtId="0" fontId="52" fillId="26" borderId="19" xfId="51" applyFont="1" applyFill="1" applyBorder="1" applyAlignment="1">
      <alignment horizontal="center"/>
    </xf>
    <xf numFmtId="0" fontId="4" fillId="26" borderId="0" xfId="51" applyFont="1" applyFill="1" applyBorder="1"/>
    <xf numFmtId="0" fontId="50" fillId="26" borderId="0" xfId="51" applyFont="1" applyFill="1" applyBorder="1"/>
    <xf numFmtId="0" fontId="8" fillId="26" borderId="19" xfId="51" applyFont="1" applyFill="1" applyBorder="1"/>
    <xf numFmtId="0" fontId="76" fillId="26" borderId="0" xfId="51" applyFont="1" applyFill="1" applyBorder="1"/>
    <xf numFmtId="0" fontId="77" fillId="26" borderId="19" xfId="51" applyFont="1" applyFill="1" applyBorder="1"/>
    <xf numFmtId="0" fontId="71" fillId="26" borderId="19" xfId="51" applyFont="1" applyFill="1" applyBorder="1"/>
    <xf numFmtId="0" fontId="11" fillId="25" borderId="19" xfId="51" applyFont="1" applyFill="1" applyBorder="1"/>
    <xf numFmtId="0" fontId="7" fillId="25" borderId="19" xfId="51" applyFont="1" applyFill="1" applyBorder="1"/>
    <xf numFmtId="0" fontId="71" fillId="25" borderId="19" xfId="51" applyFont="1" applyFill="1" applyBorder="1"/>
    <xf numFmtId="0" fontId="83" fillId="24" borderId="0" xfId="40" applyFont="1" applyFill="1" applyBorder="1" applyAlignment="1">
      <alignment vertical="center"/>
    </xf>
    <xf numFmtId="165" fontId="83" fillId="27" borderId="0" xfId="40" applyNumberFormat="1" applyFont="1" applyFill="1" applyBorder="1" applyAlignment="1">
      <alignment horizontal="right"/>
    </xf>
    <xf numFmtId="0" fontId="32" fillId="25" borderId="19" xfId="0" applyFont="1" applyFill="1" applyBorder="1" applyAlignment="1">
      <alignment vertical="center"/>
    </xf>
    <xf numFmtId="0" fontId="32" fillId="25" borderId="19" xfId="0" applyFont="1" applyFill="1" applyBorder="1"/>
    <xf numFmtId="0" fontId="29" fillId="25" borderId="19" xfId="0" applyFont="1" applyFill="1" applyBorder="1"/>
    <xf numFmtId="0" fontId="29" fillId="25" borderId="20" xfId="0" applyFont="1" applyFill="1" applyBorder="1"/>
    <xf numFmtId="0" fontId="31" fillId="27" borderId="0" xfId="40" applyFont="1" applyFill="1" applyBorder="1" applyAlignment="1">
      <alignment horizontal="left" vertical="top" wrapText="1"/>
    </xf>
    <xf numFmtId="0" fontId="11" fillId="26" borderId="41" xfId="0" applyFont="1" applyFill="1" applyBorder="1" applyAlignment="1">
      <alignment horizontal="center" vertical="center"/>
    </xf>
    <xf numFmtId="0" fontId="11" fillId="26" borderId="41" xfId="0" applyFont="1" applyFill="1" applyBorder="1" applyAlignment="1">
      <alignment horizontal="center" vertical="center" readingOrder="1"/>
    </xf>
    <xf numFmtId="0" fontId="18" fillId="26" borderId="41" xfId="0" applyFont="1" applyFill="1" applyBorder="1" applyAlignment="1">
      <alignment horizontal="center" vertical="center"/>
    </xf>
    <xf numFmtId="164" fontId="14" fillId="39" borderId="39" xfId="40" applyNumberFormat="1" applyFont="1" applyFill="1" applyBorder="1" applyAlignment="1">
      <alignment horizontal="center" wrapText="1"/>
    </xf>
    <xf numFmtId="0" fontId="14" fillId="37" borderId="0" xfId="62" applyFont="1" applyFill="1" applyBorder="1" applyAlignment="1">
      <alignment horizontal="left" vertical="center"/>
    </xf>
    <xf numFmtId="0" fontId="12" fillId="37" borderId="0" xfId="62" applyFont="1" applyFill="1" applyBorder="1" applyAlignment="1">
      <alignment horizontal="left" vertical="center"/>
    </xf>
    <xf numFmtId="0" fontId="19" fillId="25" borderId="0" xfId="0" applyFont="1" applyFill="1" applyBorder="1" applyAlignment="1"/>
    <xf numFmtId="0" fontId="13" fillId="25" borderId="0" xfId="0" applyFont="1" applyFill="1" applyBorder="1" applyAlignment="1">
      <alignment horizontal="center"/>
    </xf>
    <xf numFmtId="0" fontId="26" fillId="37" borderId="18" xfId="0" applyFont="1" applyFill="1" applyBorder="1" applyAlignment="1">
      <alignment vertical="center"/>
    </xf>
    <xf numFmtId="0" fontId="12" fillId="37" borderId="18" xfId="0" applyFont="1" applyFill="1" applyBorder="1" applyAlignment="1">
      <alignment horizontal="justify" vertical="top" wrapText="1"/>
    </xf>
    <xf numFmtId="0" fontId="14" fillId="37" borderId="18" xfId="0" applyFont="1" applyFill="1" applyBorder="1"/>
    <xf numFmtId="0" fontId="13" fillId="40" borderId="0" xfId="40" applyFont="1" applyFill="1" applyBorder="1"/>
    <xf numFmtId="0" fontId="13" fillId="42" borderId="0" xfId="40" applyFont="1" applyFill="1" applyBorder="1"/>
    <xf numFmtId="0" fontId="13" fillId="32" borderId="0" xfId="0" applyFont="1" applyFill="1" applyBorder="1"/>
    <xf numFmtId="0" fontId="0" fillId="36" borderId="0" xfId="0" applyFill="1" applyBorder="1"/>
    <xf numFmtId="0" fontId="13" fillId="41" borderId="0" xfId="40" applyFont="1" applyFill="1" applyBorder="1"/>
    <xf numFmtId="0" fontId="14" fillId="36" borderId="0" xfId="0" applyFont="1" applyFill="1" applyBorder="1"/>
    <xf numFmtId="0" fontId="30" fillId="36" borderId="0" xfId="0" applyFont="1" applyFill="1" applyBorder="1"/>
    <xf numFmtId="0" fontId="13" fillId="36" borderId="0" xfId="0" applyFont="1" applyFill="1" applyBorder="1"/>
    <xf numFmtId="0" fontId="0" fillId="36" borderId="18" xfId="0" applyFill="1" applyBorder="1"/>
    <xf numFmtId="0" fontId="13" fillId="36" borderId="18" xfId="0" applyFont="1" applyFill="1" applyBorder="1"/>
    <xf numFmtId="0" fontId="14" fillId="36" borderId="18" xfId="0" applyFont="1" applyFill="1" applyBorder="1"/>
    <xf numFmtId="0" fontId="108" fillId="36" borderId="0" xfId="68" applyFont="1" applyFill="1" applyBorder="1" applyAlignment="1" applyProtection="1"/>
    <xf numFmtId="0" fontId="109" fillId="41" borderId="0" xfId="40" applyFont="1" applyFill="1" applyBorder="1"/>
    <xf numFmtId="0" fontId="4" fillId="30" borderId="47" xfId="62" applyFill="1" applyBorder="1"/>
    <xf numFmtId="3" fontId="83" fillId="25" borderId="0" xfId="59" applyNumberFormat="1" applyFont="1" applyFill="1" applyBorder="1" applyAlignment="1">
      <alignment horizontal="right"/>
    </xf>
    <xf numFmtId="0" fontId="0" fillId="26" borderId="0" xfId="51" applyFont="1" applyFill="1" applyBorder="1" applyAlignment="1">
      <alignment vertical="center"/>
    </xf>
    <xf numFmtId="0" fontId="15" fillId="26" borderId="0" xfId="51" applyFont="1" applyFill="1" applyBorder="1"/>
    <xf numFmtId="0" fontId="26" fillId="26" borderId="0" xfId="51" applyFont="1" applyFill="1" applyBorder="1"/>
    <xf numFmtId="0" fontId="52" fillId="26" borderId="0" xfId="51" applyFont="1" applyFill="1" applyBorder="1" applyAlignment="1">
      <alignment horizontal="center"/>
    </xf>
    <xf numFmtId="0" fontId="111" fillId="27" borderId="0" xfId="61" applyFont="1" applyFill="1" applyBorder="1" applyAlignment="1">
      <alignment horizontal="left" indent="1"/>
    </xf>
    <xf numFmtId="0" fontId="68" fillId="26" borderId="0" xfId="51" applyFont="1" applyFill="1" applyBorder="1"/>
    <xf numFmtId="0" fontId="112" fillId="26" borderId="0" xfId="51" applyFont="1" applyFill="1" applyBorder="1"/>
    <xf numFmtId="0" fontId="11" fillId="26" borderId="0" xfId="51" applyFont="1" applyFill="1" applyBorder="1"/>
    <xf numFmtId="0" fontId="109" fillId="27" borderId="0" xfId="61" applyFont="1" applyFill="1" applyBorder="1" applyAlignment="1">
      <alignment horizontal="left" indent="1"/>
    </xf>
    <xf numFmtId="0" fontId="88" fillId="26" borderId="15" xfId="62" applyFont="1" applyFill="1" applyBorder="1" applyAlignment="1">
      <alignment vertical="center"/>
    </xf>
    <xf numFmtId="3" fontId="83" fillId="24" borderId="0" xfId="40" applyNumberFormat="1" applyFont="1" applyFill="1" applyBorder="1" applyAlignment="1">
      <alignment horizontal="right" wrapText="1"/>
    </xf>
    <xf numFmtId="3" fontId="83" fillId="24" borderId="0" xfId="40" applyNumberFormat="1" applyFont="1" applyFill="1" applyBorder="1" applyAlignment="1">
      <alignment horizontal="right" vertical="center" wrapText="1"/>
    </xf>
    <xf numFmtId="0" fontId="50" fillId="26" borderId="33" xfId="63" applyFont="1" applyFill="1" applyBorder="1" applyAlignment="1">
      <alignment horizontal="left" vertical="center"/>
    </xf>
    <xf numFmtId="0" fontId="88" fillId="26" borderId="15" xfId="0" applyFont="1" applyFill="1" applyBorder="1" applyAlignment="1">
      <alignment vertical="center"/>
    </xf>
    <xf numFmtId="0" fontId="15" fillId="26" borderId="16" xfId="62" applyFont="1" applyFill="1" applyBorder="1" applyAlignment="1">
      <alignment vertical="center"/>
    </xf>
    <xf numFmtId="0" fontId="6" fillId="26" borderId="16" xfId="62" applyFont="1" applyFill="1" applyBorder="1" applyAlignment="1">
      <alignment vertical="center"/>
    </xf>
    <xf numFmtId="0" fontId="6" fillId="26" borderId="17" xfId="62" applyFont="1" applyFill="1" applyBorder="1" applyAlignment="1">
      <alignment vertical="center"/>
    </xf>
    <xf numFmtId="0" fontId="16" fillId="31" borderId="50" xfId="62" applyFont="1" applyFill="1" applyBorder="1" applyAlignment="1">
      <alignment horizontal="center" vertical="center"/>
    </xf>
    <xf numFmtId="0" fontId="11" fillId="25" borderId="0" xfId="62" applyFont="1" applyFill="1" applyBorder="1" applyAlignment="1">
      <alignment horizontal="left"/>
    </xf>
    <xf numFmtId="164" fontId="96" fillId="25" borderId="0" xfId="40" applyNumberFormat="1" applyFont="1" applyFill="1" applyBorder="1" applyAlignment="1">
      <alignment horizontal="right" wrapText="1"/>
    </xf>
    <xf numFmtId="164" fontId="96" fillId="26" borderId="0" xfId="40" applyNumberFormat="1" applyFont="1" applyFill="1" applyBorder="1" applyAlignment="1">
      <alignment horizontal="right" wrapText="1"/>
    </xf>
    <xf numFmtId="0" fontId="16" fillId="32" borderId="19" xfId="63" applyFont="1" applyFill="1" applyBorder="1" applyAlignment="1">
      <alignment horizontal="center" vertical="center"/>
    </xf>
    <xf numFmtId="0" fontId="13" fillId="25" borderId="0" xfId="62" applyFont="1" applyFill="1" applyBorder="1" applyAlignment="1">
      <alignment horizontal="center"/>
    </xf>
    <xf numFmtId="0" fontId="4" fillId="25" borderId="0" xfId="70" applyFill="1"/>
    <xf numFmtId="0" fontId="4" fillId="25" borderId="18" xfId="70" applyFill="1" applyBorder="1" applyAlignment="1">
      <alignment horizontal="left"/>
    </xf>
    <xf numFmtId="0" fontId="5" fillId="25" borderId="18" xfId="70" applyFont="1" applyFill="1" applyBorder="1"/>
    <xf numFmtId="0" fontId="5" fillId="0" borderId="18" xfId="70" applyFont="1" applyBorder="1"/>
    <xf numFmtId="0" fontId="4" fillId="25" borderId="18" xfId="70" applyFill="1" applyBorder="1"/>
    <xf numFmtId="0" fontId="4" fillId="0" borderId="0" xfId="70"/>
    <xf numFmtId="0" fontId="10" fillId="25" borderId="0" xfId="70" applyFont="1" applyFill="1" applyBorder="1" applyAlignment="1">
      <alignment horizontal="left"/>
    </xf>
    <xf numFmtId="0" fontId="5" fillId="25" borderId="0" xfId="70" applyFont="1" applyFill="1" applyBorder="1"/>
    <xf numFmtId="0" fontId="14" fillId="25" borderId="0" xfId="70" applyFont="1" applyFill="1" applyBorder="1"/>
    <xf numFmtId="0" fontId="4" fillId="25" borderId="21" xfId="70" applyFill="1" applyBorder="1"/>
    <xf numFmtId="0" fontId="4" fillId="25" borderId="0" xfId="70" applyFill="1" applyBorder="1"/>
    <xf numFmtId="0" fontId="7" fillId="25" borderId="19" xfId="70" applyFont="1" applyFill="1" applyBorder="1"/>
    <xf numFmtId="0" fontId="4" fillId="25" borderId="0" xfId="70" applyFill="1" applyAlignment="1">
      <alignment vertical="center"/>
    </xf>
    <xf numFmtId="0" fontId="4" fillId="25" borderId="0" xfId="70" applyFill="1" applyBorder="1" applyAlignment="1">
      <alignment vertical="center"/>
    </xf>
    <xf numFmtId="0" fontId="4" fillId="0" borderId="0" xfId="70" applyAlignment="1">
      <alignment vertical="center"/>
    </xf>
    <xf numFmtId="0" fontId="12" fillId="25" borderId="0" xfId="70" applyFont="1" applyFill="1" applyBorder="1"/>
    <xf numFmtId="0" fontId="5" fillId="0" borderId="0" xfId="70" applyFont="1"/>
    <xf numFmtId="0" fontId="13" fillId="25" borderId="0" xfId="70" applyFont="1" applyFill="1" applyBorder="1" applyAlignment="1"/>
    <xf numFmtId="0" fontId="13" fillId="25" borderId="0" xfId="70" applyFont="1" applyFill="1" applyBorder="1" applyAlignment="1">
      <alignment horizontal="center"/>
    </xf>
    <xf numFmtId="0" fontId="12" fillId="25" borderId="0" xfId="70" applyFont="1" applyFill="1" applyBorder="1" applyAlignment="1">
      <alignment vertical="center"/>
    </xf>
    <xf numFmtId="0" fontId="32" fillId="25" borderId="0" xfId="70" applyFont="1" applyFill="1"/>
    <xf numFmtId="0" fontId="32" fillId="25" borderId="0" xfId="70" applyFont="1" applyFill="1" applyBorder="1"/>
    <xf numFmtId="3" fontId="35" fillId="25" borderId="0" xfId="70" applyNumberFormat="1" applyFont="1" applyFill="1" applyBorder="1" applyAlignment="1">
      <alignment horizontal="right"/>
    </xf>
    <xf numFmtId="0" fontId="32" fillId="0" borderId="0" xfId="70" applyFont="1"/>
    <xf numFmtId="0" fontId="13" fillId="25" borderId="0" xfId="70" applyFont="1" applyFill="1" applyBorder="1"/>
    <xf numFmtId="0" fontId="14" fillId="25" borderId="0" xfId="70" applyFont="1" applyFill="1" applyBorder="1" applyAlignment="1">
      <alignment horizontal="left" indent="2"/>
    </xf>
    <xf numFmtId="3" fontId="14" fillId="26" borderId="0" xfId="70" applyNumberFormat="1" applyFont="1" applyFill="1"/>
    <xf numFmtId="0" fontId="14" fillId="25" borderId="0" xfId="70" applyFont="1" applyFill="1" applyBorder="1" applyAlignment="1">
      <alignment horizontal="right"/>
    </xf>
    <xf numFmtId="0" fontId="34" fillId="25" borderId="19" xfId="70" applyFont="1" applyFill="1" applyBorder="1"/>
    <xf numFmtId="0" fontId="14" fillId="26" borderId="0" xfId="70" applyFont="1" applyFill="1" applyBorder="1"/>
    <xf numFmtId="0" fontId="4" fillId="0" borderId="0" xfId="70" applyFill="1"/>
    <xf numFmtId="0" fontId="4" fillId="25" borderId="0" xfId="70" applyFill="1" applyAlignment="1">
      <alignment vertical="top"/>
    </xf>
    <xf numFmtId="0" fontId="4" fillId="25" borderId="0" xfId="70" applyFill="1" applyBorder="1" applyAlignment="1">
      <alignment vertical="top"/>
    </xf>
    <xf numFmtId="0" fontId="7" fillId="25" borderId="19" xfId="70" applyFont="1" applyFill="1" applyBorder="1" applyAlignment="1">
      <alignment vertical="top"/>
    </xf>
    <xf numFmtId="0" fontId="54" fillId="25" borderId="0" xfId="70" applyFont="1" applyFill="1" applyBorder="1" applyAlignment="1">
      <alignment vertical="top" wrapText="1"/>
    </xf>
    <xf numFmtId="0" fontId="4" fillId="0" borderId="0" xfId="70" applyAlignment="1">
      <alignment vertical="top"/>
    </xf>
    <xf numFmtId="0" fontId="54" fillId="25" borderId="0" xfId="70" applyFont="1" applyFill="1" applyBorder="1" applyAlignment="1">
      <alignment wrapText="1"/>
    </xf>
    <xf numFmtId="0" fontId="13" fillId="25" borderId="0" xfId="70" applyFont="1" applyFill="1" applyBorder="1" applyAlignment="1">
      <alignment horizontal="right"/>
    </xf>
    <xf numFmtId="0" fontId="4" fillId="25" borderId="0" xfId="70" applyFill="1" applyAlignment="1"/>
    <xf numFmtId="0" fontId="4" fillId="25" borderId="0" xfId="70" applyFill="1" applyBorder="1" applyAlignment="1"/>
    <xf numFmtId="3" fontId="83" fillId="26" borderId="0" xfId="70" applyNumberFormat="1" applyFont="1" applyFill="1" applyBorder="1" applyAlignment="1">
      <alignment horizontal="right"/>
    </xf>
    <xf numFmtId="0" fontId="7" fillId="25" borderId="19" xfId="70" applyFont="1" applyFill="1" applyBorder="1" applyAlignment="1"/>
    <xf numFmtId="0" fontId="4" fillId="0" borderId="0" xfId="70" applyAlignment="1"/>
    <xf numFmtId="0" fontId="7" fillId="25" borderId="19" xfId="70" applyFont="1" applyFill="1" applyBorder="1" applyAlignment="1">
      <alignment vertical="center"/>
    </xf>
    <xf numFmtId="3" fontId="115" fillId="26" borderId="0" xfId="70" applyNumberFormat="1" applyFont="1" applyFill="1" applyBorder="1" applyAlignment="1">
      <alignment horizontal="right"/>
    </xf>
    <xf numFmtId="4" fontId="14" fillId="26" borderId="0" xfId="70" applyNumberFormat="1" applyFont="1" applyFill="1" applyBorder="1" applyAlignment="1">
      <alignment horizontal="right"/>
    </xf>
    <xf numFmtId="0" fontId="12" fillId="26" borderId="0" xfId="70" applyFont="1" applyFill="1" applyBorder="1"/>
    <xf numFmtId="0" fontId="13" fillId="26" borderId="0" xfId="70" applyFont="1" applyFill="1" applyBorder="1" applyAlignment="1">
      <alignment horizontal="right"/>
    </xf>
    <xf numFmtId="0" fontId="31" fillId="25" borderId="0" xfId="70" applyFont="1" applyFill="1" applyBorder="1" applyAlignment="1">
      <alignment vertical="center"/>
    </xf>
    <xf numFmtId="0" fontId="86" fillId="25" borderId="0" xfId="70" applyFont="1" applyFill="1" applyBorder="1" applyAlignment="1">
      <alignment horizontal="left" vertical="center"/>
    </xf>
    <xf numFmtId="0" fontId="16" fillId="39" borderId="19" xfId="70" applyFont="1" applyFill="1" applyBorder="1" applyAlignment="1">
      <alignment horizontal="center" vertical="center"/>
    </xf>
    <xf numFmtId="0" fontId="14" fillId="0" borderId="0" xfId="70" applyFont="1"/>
    <xf numFmtId="0" fontId="4" fillId="0" borderId="0" xfId="62" applyBorder="1"/>
    <xf numFmtId="164" fontId="14" fillId="27" borderId="0" xfId="40" applyNumberFormat="1" applyFont="1" applyFill="1" applyBorder="1" applyAlignment="1">
      <alignment horizontal="center" wrapText="1"/>
    </xf>
    <xf numFmtId="0" fontId="4" fillId="26" borderId="0" xfId="71" applyFill="1" applyBorder="1"/>
    <xf numFmtId="0" fontId="4" fillId="25" borderId="21" xfId="72" applyFill="1" applyBorder="1"/>
    <xf numFmtId="0" fontId="4" fillId="25" borderId="19" xfId="72" applyFill="1" applyBorder="1"/>
    <xf numFmtId="0" fontId="58" fillId="0" borderId="0" xfId="70" applyFont="1"/>
    <xf numFmtId="0" fontId="4" fillId="25" borderId="22" xfId="70" applyFill="1" applyBorder="1"/>
    <xf numFmtId="0" fontId="13" fillId="26" borderId="11" xfId="70" applyFont="1" applyFill="1" applyBorder="1" applyAlignment="1">
      <alignment horizontal="center"/>
    </xf>
    <xf numFmtId="0" fontId="4" fillId="26" borderId="0" xfId="70" applyFill="1" applyBorder="1"/>
    <xf numFmtId="0" fontId="13" fillId="24" borderId="0" xfId="40" applyFont="1" applyFill="1" applyBorder="1" applyAlignment="1">
      <alignment vertical="center"/>
    </xf>
    <xf numFmtId="164" fontId="18" fillId="25" borderId="0" xfId="40" applyNumberFormat="1" applyFont="1" applyFill="1" applyBorder="1" applyAlignment="1">
      <alignment horizontal="right" vertical="center" wrapText="1"/>
    </xf>
    <xf numFmtId="164" fontId="18" fillId="26" borderId="0" xfId="40" applyNumberFormat="1" applyFont="1" applyFill="1" applyBorder="1" applyAlignment="1">
      <alignment horizontal="right" vertical="center" wrapText="1"/>
    </xf>
    <xf numFmtId="0" fontId="13" fillId="24" borderId="0" xfId="40" applyFont="1" applyFill="1" applyBorder="1" applyAlignment="1">
      <alignment horizontal="justify" vertical="center"/>
    </xf>
    <xf numFmtId="0" fontId="84" fillId="25" borderId="0" xfId="70" applyFont="1" applyFill="1" applyBorder="1"/>
    <xf numFmtId="3" fontId="4" fillId="0" borderId="0" xfId="70" applyNumberFormat="1"/>
    <xf numFmtId="165" fontId="4" fillId="0" borderId="0" xfId="70" applyNumberFormat="1"/>
    <xf numFmtId="0" fontId="13" fillId="27" borderId="0" xfId="40" applyFont="1" applyFill="1" applyBorder="1" applyAlignment="1">
      <alignment horizontal="left"/>
    </xf>
    <xf numFmtId="0" fontId="15" fillId="25" borderId="0" xfId="70" applyFont="1" applyFill="1" applyBorder="1"/>
    <xf numFmtId="0" fontId="18" fillId="27" borderId="0" xfId="40" applyFont="1" applyFill="1" applyBorder="1" applyAlignment="1">
      <alignment horizontal="left" indent="1"/>
    </xf>
    <xf numFmtId="0" fontId="13" fillId="26" borderId="0" xfId="70" applyFont="1" applyFill="1" applyBorder="1" applyAlignment="1">
      <alignment horizontal="left"/>
    </xf>
    <xf numFmtId="0" fontId="4" fillId="0" borderId="0" xfId="70" applyBorder="1"/>
    <xf numFmtId="0" fontId="4" fillId="25" borderId="20" xfId="70" applyFill="1" applyBorder="1"/>
    <xf numFmtId="0" fontId="14" fillId="27" borderId="0" xfId="40" applyFont="1" applyFill="1" applyBorder="1" applyAlignment="1">
      <alignment horizontal="left"/>
    </xf>
    <xf numFmtId="0" fontId="18" fillId="25" borderId="0" xfId="70" applyFont="1" applyFill="1" applyBorder="1" applyAlignment="1">
      <alignment horizontal="left"/>
    </xf>
    <xf numFmtId="0" fontId="18" fillId="26" borderId="0" xfId="70" applyFont="1" applyFill="1" applyBorder="1" applyAlignment="1">
      <alignment horizontal="right"/>
    </xf>
    <xf numFmtId="167" fontId="96" fillId="26" borderId="0" xfId="40" applyNumberFormat="1" applyFont="1" applyFill="1" applyBorder="1" applyAlignment="1">
      <alignment horizontal="right" wrapText="1"/>
    </xf>
    <xf numFmtId="0" fontId="31" fillId="25" borderId="0" xfId="70" applyFont="1" applyFill="1" applyBorder="1"/>
    <xf numFmtId="0" fontId="0" fillId="26" borderId="0" xfId="0" applyFill="1"/>
    <xf numFmtId="0" fontId="16" fillId="31" borderId="54" xfId="52" applyFont="1" applyFill="1" applyBorder="1" applyAlignment="1">
      <alignment horizontal="center" vertical="center"/>
    </xf>
    <xf numFmtId="0" fontId="13" fillId="25" borderId="11" xfId="62" applyFont="1" applyFill="1" applyBorder="1" applyAlignment="1">
      <alignment horizontal="center"/>
    </xf>
    <xf numFmtId="0" fontId="14" fillId="25" borderId="0" xfId="62" applyFont="1" applyFill="1" applyBorder="1" applyAlignment="1">
      <alignment horizontal="left" indent="1"/>
    </xf>
    <xf numFmtId="0" fontId="83" fillId="25" borderId="0" xfId="62" applyFont="1" applyFill="1" applyBorder="1" applyAlignment="1">
      <alignment horizontal="left"/>
    </xf>
    <xf numFmtId="0" fontId="11" fillId="25" borderId="0" xfId="70" applyFont="1" applyFill="1" applyBorder="1" applyAlignment="1">
      <alignment horizontal="right"/>
    </xf>
    <xf numFmtId="0" fontId="56" fillId="25" borderId="0" xfId="70" applyFont="1" applyFill="1"/>
    <xf numFmtId="0" fontId="56" fillId="25" borderId="20" xfId="70" applyFont="1" applyFill="1" applyBorder="1"/>
    <xf numFmtId="1" fontId="96" fillId="26" borderId="0" xfId="70" applyNumberFormat="1" applyFont="1" applyFill="1" applyBorder="1" applyAlignment="1">
      <alignment horizontal="right"/>
    </xf>
    <xf numFmtId="0" fontId="56" fillId="25" borderId="0" xfId="70" applyFont="1" applyFill="1" applyBorder="1"/>
    <xf numFmtId="0" fontId="56" fillId="0" borderId="0" xfId="70" applyFont="1"/>
    <xf numFmtId="0" fontId="15" fillId="25" borderId="0" xfId="70" applyFont="1" applyFill="1"/>
    <xf numFmtId="0" fontId="15" fillId="25" borderId="20" xfId="70" applyFont="1" applyFill="1" applyBorder="1"/>
    <xf numFmtId="1" fontId="18" fillId="26" borderId="0" xfId="70" applyNumberFormat="1" applyFont="1" applyFill="1" applyBorder="1" applyAlignment="1">
      <alignment horizontal="right"/>
    </xf>
    <xf numFmtId="0" fontId="15" fillId="0" borderId="0" xfId="70" applyFont="1"/>
    <xf numFmtId="0" fontId="14" fillId="26" borderId="0" xfId="70" applyFont="1" applyFill="1" applyBorder="1" applyAlignment="1">
      <alignment horizontal="left"/>
    </xf>
    <xf numFmtId="0" fontId="58" fillId="25" borderId="0" xfId="70" applyFont="1" applyFill="1"/>
    <xf numFmtId="0" fontId="87" fillId="25" borderId="20" xfId="70" applyFont="1" applyFill="1" applyBorder="1"/>
    <xf numFmtId="0" fontId="92" fillId="25" borderId="0" xfId="70" applyFont="1" applyFill="1" applyBorder="1" applyAlignment="1">
      <alignment horizontal="left"/>
    </xf>
    <xf numFmtId="0" fontId="31" fillId="25" borderId="0" xfId="70" applyFont="1" applyFill="1"/>
    <xf numFmtId="0" fontId="94" fillId="25" borderId="20" xfId="70" applyFont="1" applyFill="1" applyBorder="1"/>
    <xf numFmtId="3" fontId="96" fillId="26" borderId="0" xfId="70" applyNumberFormat="1" applyFont="1" applyFill="1" applyBorder="1" applyAlignment="1">
      <alignment horizontal="right"/>
    </xf>
    <xf numFmtId="0" fontId="31" fillId="0" borderId="0" xfId="70" applyFont="1"/>
    <xf numFmtId="3" fontId="18" fillId="26" borderId="0" xfId="70" applyNumberFormat="1" applyFont="1" applyFill="1" applyBorder="1" applyAlignment="1">
      <alignment horizontal="right"/>
    </xf>
    <xf numFmtId="3" fontId="7" fillId="25" borderId="0" xfId="70" applyNumberFormat="1" applyFont="1" applyFill="1" applyBorder="1"/>
    <xf numFmtId="0" fontId="84" fillId="25" borderId="20" xfId="70" applyFont="1" applyFill="1" applyBorder="1"/>
    <xf numFmtId="167" fontId="96" fillId="26" borderId="0" xfId="70" applyNumberFormat="1" applyFont="1" applyFill="1" applyBorder="1" applyAlignment="1">
      <alignment horizontal="right"/>
    </xf>
    <xf numFmtId="0" fontId="30" fillId="25" borderId="0" xfId="70" applyFont="1" applyFill="1" applyBorder="1" applyAlignment="1">
      <alignment horizontal="left"/>
    </xf>
    <xf numFmtId="1" fontId="14" fillId="25" borderId="0" xfId="70" applyNumberFormat="1" applyFont="1" applyFill="1" applyBorder="1" applyAlignment="1">
      <alignment horizontal="left" indent="1"/>
    </xf>
    <xf numFmtId="1" fontId="14" fillId="28" borderId="0" xfId="70" applyNumberFormat="1" applyFont="1" applyFill="1" applyBorder="1" applyAlignment="1">
      <alignment horizontal="left" indent="1"/>
    </xf>
    <xf numFmtId="0" fontId="31" fillId="25" borderId="0" xfId="70" applyFont="1" applyFill="1" applyBorder="1" applyAlignment="1"/>
    <xf numFmtId="0" fontId="58" fillId="25" borderId="0" xfId="70" applyFont="1" applyFill="1" applyBorder="1" applyAlignment="1"/>
    <xf numFmtId="0" fontId="4" fillId="26" borderId="20" xfId="70" applyFill="1" applyBorder="1"/>
    <xf numFmtId="0" fontId="18" fillId="26" borderId="0" xfId="70" applyFont="1" applyFill="1" applyBorder="1"/>
    <xf numFmtId="0" fontId="60" fillId="26" borderId="0" xfId="70" applyFont="1" applyFill="1" applyBorder="1" applyAlignment="1"/>
    <xf numFmtId="0" fontId="31" fillId="26" borderId="0" xfId="70" applyFont="1" applyFill="1" applyBorder="1"/>
    <xf numFmtId="0" fontId="18" fillId="26" borderId="0" xfId="70" applyFont="1" applyFill="1" applyBorder="1" applyAlignment="1">
      <alignment horizontal="left" wrapText="1"/>
    </xf>
    <xf numFmtId="0" fontId="7" fillId="26" borderId="0" xfId="70" applyFont="1" applyFill="1" applyBorder="1"/>
    <xf numFmtId="0" fontId="58" fillId="26" borderId="0" xfId="70" applyFont="1" applyFill="1" applyBorder="1"/>
    <xf numFmtId="0" fontId="13" fillId="26" borderId="0" xfId="70" applyFont="1" applyFill="1" applyBorder="1" applyAlignment="1">
      <alignment horizontal="center"/>
    </xf>
    <xf numFmtId="0" fontId="13" fillId="26" borderId="0" xfId="70" applyFont="1" applyFill="1" applyBorder="1" applyAlignment="1"/>
    <xf numFmtId="0" fontId="20" fillId="26" borderId="0" xfId="70" applyFont="1" applyFill="1" applyBorder="1" applyAlignment="1">
      <alignment horizontal="left"/>
    </xf>
    <xf numFmtId="0" fontId="12" fillId="25" borderId="0" xfId="70" applyFont="1" applyFill="1"/>
    <xf numFmtId="0" fontId="12" fillId="26" borderId="20" xfId="70" applyFont="1" applyFill="1" applyBorder="1"/>
    <xf numFmtId="0" fontId="13" fillId="26" borderId="0" xfId="70" applyFont="1" applyFill="1" applyBorder="1" applyAlignment="1">
      <alignment horizontal="left" indent="1"/>
    </xf>
    <xf numFmtId="0" fontId="12" fillId="0" borderId="0" xfId="70" applyFont="1"/>
    <xf numFmtId="165" fontId="12" fillId="0" borderId="0" xfId="70" applyNumberFormat="1" applyFont="1"/>
    <xf numFmtId="167" fontId="14" fillId="26" borderId="0" xfId="70" applyNumberFormat="1" applyFont="1" applyFill="1" applyBorder="1" applyAlignment="1">
      <alignment horizontal="center"/>
    </xf>
    <xf numFmtId="165" fontId="11" fillId="26" borderId="0" xfId="70" applyNumberFormat="1" applyFont="1" applyFill="1" applyBorder="1" applyAlignment="1">
      <alignment horizontal="center"/>
    </xf>
    <xf numFmtId="0" fontId="15" fillId="26" borderId="20" xfId="70" applyFont="1" applyFill="1" applyBorder="1"/>
    <xf numFmtId="0" fontId="14" fillId="26" borderId="20" xfId="70" applyFont="1" applyFill="1" applyBorder="1"/>
    <xf numFmtId="0" fontId="5" fillId="26" borderId="0" xfId="70" applyFont="1" applyFill="1" applyBorder="1" applyAlignment="1">
      <alignment horizontal="center" wrapText="1"/>
    </xf>
    <xf numFmtId="0" fontId="5" fillId="26" borderId="0" xfId="70" applyFont="1" applyFill="1" applyBorder="1"/>
    <xf numFmtId="0" fontId="11" fillId="26" borderId="0" xfId="70" applyFont="1" applyFill="1" applyBorder="1" applyAlignment="1">
      <alignment horizontal="left" indent="1"/>
    </xf>
    <xf numFmtId="0" fontId="5" fillId="26" borderId="20" xfId="70" applyFont="1" applyFill="1" applyBorder="1"/>
    <xf numFmtId="0" fontId="97" fillId="26" borderId="0" xfId="70" applyFont="1" applyFill="1" applyBorder="1" applyAlignment="1">
      <alignment horizontal="left"/>
    </xf>
    <xf numFmtId="49" fontId="14" fillId="25" borderId="0" xfId="70" applyNumberFormat="1" applyFont="1" applyFill="1" applyBorder="1" applyAlignment="1">
      <alignment horizontal="right"/>
    </xf>
    <xf numFmtId="0" fontId="16" fillId="25" borderId="0" xfId="70" applyFont="1" applyFill="1" applyBorder="1" applyAlignment="1">
      <alignment horizontal="center" vertical="center"/>
    </xf>
    <xf numFmtId="0" fontId="4" fillId="0" borderId="0" xfId="70" applyFill="1" applyBorder="1"/>
    <xf numFmtId="0" fontId="14" fillId="0" borderId="0" xfId="70" applyFont="1" applyFill="1" applyBorder="1" applyAlignment="1">
      <alignment horizontal="left"/>
    </xf>
    <xf numFmtId="0" fontId="11" fillId="25" borderId="23" xfId="70" applyFont="1" applyFill="1" applyBorder="1" applyAlignment="1">
      <alignment horizontal="left"/>
    </xf>
    <xf numFmtId="0" fontId="11" fillId="25" borderId="22" xfId="70" applyFont="1" applyFill="1" applyBorder="1" applyAlignment="1">
      <alignment horizontal="left"/>
    </xf>
    <xf numFmtId="0" fontId="7" fillId="25" borderId="0" xfId="70" applyFont="1" applyFill="1" applyBorder="1"/>
    <xf numFmtId="0" fontId="68" fillId="0" borderId="0" xfId="0" applyFont="1"/>
    <xf numFmtId="0" fontId="71" fillId="25" borderId="0" xfId="0" applyFont="1" applyFill="1" applyBorder="1"/>
    <xf numFmtId="0" fontId="0" fillId="25" borderId="21" xfId="0" applyFill="1" applyBorder="1"/>
    <xf numFmtId="0" fontId="7" fillId="25" borderId="19" xfId="0" applyFont="1" applyFill="1" applyBorder="1"/>
    <xf numFmtId="0" fontId="0" fillId="26" borderId="0" xfId="0" applyFill="1" applyBorder="1" applyAlignment="1">
      <alignment vertical="justify" wrapText="1"/>
    </xf>
    <xf numFmtId="0" fontId="56" fillId="25" borderId="0" xfId="0" applyFont="1" applyFill="1"/>
    <xf numFmtId="0" fontId="56" fillId="25" borderId="0" xfId="0" applyFont="1" applyFill="1" applyBorder="1"/>
    <xf numFmtId="0" fontId="56" fillId="0" borderId="0" xfId="0" applyFont="1"/>
    <xf numFmtId="2" fontId="18" fillId="26" borderId="0" xfId="0" applyNumberFormat="1" applyFont="1" applyFill="1" applyBorder="1" applyAlignment="1">
      <alignment horizontal="right"/>
    </xf>
    <xf numFmtId="4" fontId="56" fillId="0" borderId="0" xfId="0" applyNumberFormat="1" applyFont="1"/>
    <xf numFmtId="0" fontId="0" fillId="0" borderId="0" xfId="0" applyAlignment="1"/>
    <xf numFmtId="0" fontId="18" fillId="26" borderId="0" xfId="0" applyFont="1" applyFill="1" applyBorder="1" applyAlignment="1">
      <alignment horizontal="right"/>
    </xf>
    <xf numFmtId="164" fontId="18" fillId="25" borderId="0" xfId="0" applyNumberFormat="1" applyFont="1" applyFill="1" applyBorder="1" applyAlignment="1">
      <alignment horizontal="right"/>
    </xf>
    <xf numFmtId="0" fontId="113" fillId="26" borderId="16" xfId="0" applyFont="1" applyFill="1" applyBorder="1" applyAlignment="1">
      <alignment vertical="center"/>
    </xf>
    <xf numFmtId="0" fontId="113" fillId="26" borderId="17" xfId="0" applyFont="1" applyFill="1" applyBorder="1" applyAlignment="1">
      <alignment vertical="center"/>
    </xf>
    <xf numFmtId="164" fontId="96" fillId="25" borderId="0" xfId="0" applyNumberFormat="1" applyFont="1" applyFill="1" applyBorder="1" applyAlignment="1">
      <alignment horizontal="right"/>
    </xf>
    <xf numFmtId="164" fontId="96"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7" fillId="25" borderId="0" xfId="0" applyFont="1" applyFill="1" applyBorder="1" applyAlignment="1"/>
    <xf numFmtId="0" fontId="68" fillId="25" borderId="0" xfId="0" applyFont="1" applyFill="1" applyAlignment="1"/>
    <xf numFmtId="0" fontId="68" fillId="25" borderId="20" xfId="0" applyFont="1" applyFill="1" applyBorder="1" applyAlignment="1"/>
    <xf numFmtId="0" fontId="96" fillId="25" borderId="0" xfId="0" applyFont="1" applyFill="1" applyBorder="1" applyAlignment="1"/>
    <xf numFmtId="0" fontId="96" fillId="26" borderId="0" xfId="0" applyFont="1" applyFill="1" applyBorder="1" applyAlignment="1"/>
    <xf numFmtId="0" fontId="85" fillId="25" borderId="0" xfId="0" applyFont="1" applyFill="1" applyBorder="1" applyAlignment="1"/>
    <xf numFmtId="0" fontId="68" fillId="0" borderId="0" xfId="0" applyFont="1" applyAlignment="1"/>
    <xf numFmtId="0" fontId="71" fillId="25" borderId="0" xfId="0" applyFont="1" applyFill="1" applyBorder="1" applyAlignment="1"/>
    <xf numFmtId="0" fontId="0" fillId="26" borderId="20" xfId="0" applyFill="1" applyBorder="1" applyAlignment="1"/>
    <xf numFmtId="0" fontId="51" fillId="25" borderId="0" xfId="0" applyFont="1" applyFill="1" applyBorder="1" applyAlignment="1">
      <alignment vertical="top"/>
    </xf>
    <xf numFmtId="0" fontId="11" fillId="25" borderId="0" xfId="0" applyFont="1" applyFill="1" applyBorder="1"/>
    <xf numFmtId="0" fontId="114" fillId="26" borderId="16" xfId="0" applyFont="1" applyFill="1" applyBorder="1" applyAlignment="1">
      <alignment vertical="center"/>
    </xf>
    <xf numFmtId="0" fontId="114" fillId="26" borderId="17" xfId="0" applyFont="1" applyFill="1" applyBorder="1" applyAlignment="1">
      <alignment vertical="center"/>
    </xf>
    <xf numFmtId="0" fontId="11" fillId="26" borderId="0" xfId="0" applyFont="1" applyFill="1" applyBorder="1"/>
    <xf numFmtId="0" fontId="78" fillId="25" borderId="0" xfId="0" applyFont="1" applyFill="1" applyBorder="1" applyAlignment="1">
      <alignment vertical="center"/>
    </xf>
    <xf numFmtId="0" fontId="57" fillId="25" borderId="0" xfId="0" applyFont="1" applyFill="1" applyBorder="1"/>
    <xf numFmtId="0" fontId="23" fillId="25" borderId="0" xfId="0" applyFont="1" applyFill="1" applyBorder="1"/>
    <xf numFmtId="164" fontId="14" fillId="27" borderId="0" xfId="40" applyNumberFormat="1" applyFont="1" applyFill="1" applyBorder="1" applyAlignment="1">
      <alignment horizontal="center" wrapText="1"/>
    </xf>
    <xf numFmtId="49" fontId="51" fillId="24" borderId="0" xfId="40" applyNumberFormat="1" applyFont="1" applyFill="1" applyBorder="1" applyAlignment="1">
      <alignment horizontal="center" vertical="center" wrapText="1"/>
    </xf>
    <xf numFmtId="167" fontId="14" fillId="26" borderId="0" xfId="62" applyNumberFormat="1" applyFont="1" applyFill="1" applyBorder="1" applyAlignment="1">
      <alignment horizontal="right" indent="1"/>
    </xf>
    <xf numFmtId="167" fontId="83" fillId="27" borderId="0" xfId="40" applyNumberFormat="1" applyFont="1" applyFill="1" applyBorder="1" applyAlignment="1">
      <alignment horizontal="right" wrapText="1" indent="1"/>
    </xf>
    <xf numFmtId="167" fontId="14" fillId="27" borderId="0" xfId="40" applyNumberFormat="1" applyFont="1" applyFill="1" applyBorder="1" applyAlignment="1">
      <alignment horizontal="right" wrapText="1" indent="1"/>
    </xf>
    <xf numFmtId="165" fontId="83" fillId="27" borderId="0" xfId="58" applyNumberFormat="1" applyFont="1" applyFill="1" applyBorder="1" applyAlignment="1">
      <alignment horizontal="right" wrapText="1" indent="1"/>
    </xf>
    <xf numFmtId="2" fontId="14" fillId="27" borderId="0" xfId="40" applyNumberFormat="1" applyFont="1" applyFill="1" applyBorder="1" applyAlignment="1">
      <alignment horizontal="right" wrapText="1" indent="1"/>
    </xf>
    <xf numFmtId="0" fontId="18" fillId="25" borderId="0" xfId="62" applyFont="1" applyFill="1" applyBorder="1" applyAlignment="1">
      <alignment horizontal="right"/>
    </xf>
    <xf numFmtId="0" fontId="4" fillId="25" borderId="0" xfId="62" applyFill="1" applyBorder="1" applyAlignment="1">
      <alignment vertical="top"/>
    </xf>
    <xf numFmtId="0" fontId="18" fillId="24" borderId="0" xfId="40" applyFont="1" applyFill="1" applyBorder="1" applyAlignment="1">
      <alignment vertical="top"/>
    </xf>
    <xf numFmtId="0" fontId="4" fillId="25" borderId="20" xfId="70" applyFill="1" applyBorder="1" applyAlignment="1">
      <alignment vertical="center"/>
    </xf>
    <xf numFmtId="0" fontId="13" fillId="25" borderId="0" xfId="70" applyFont="1" applyFill="1" applyBorder="1" applyAlignment="1">
      <alignment vertical="center"/>
    </xf>
    <xf numFmtId="0" fontId="13" fillId="25" borderId="0" xfId="62" applyFont="1" applyFill="1" applyBorder="1" applyAlignment="1">
      <alignment horizontal="left" indent="1"/>
    </xf>
    <xf numFmtId="167" fontId="14" fillId="27" borderId="0" xfId="40" applyNumberFormat="1" applyFont="1" applyFill="1" applyBorder="1" applyAlignment="1">
      <alignment horizontal="center" wrapText="1"/>
    </xf>
    <xf numFmtId="0" fontId="14" fillId="25" borderId="0" xfId="70" applyFont="1" applyFill="1" applyBorder="1" applyAlignment="1">
      <alignment horizontal="left"/>
    </xf>
    <xf numFmtId="0" fontId="4" fillId="26" borderId="0" xfId="70" applyFill="1"/>
    <xf numFmtId="0" fontId="18" fillId="25" borderId="0" xfId="70" applyFont="1" applyFill="1" applyBorder="1" applyAlignment="1">
      <alignment horizontal="right"/>
    </xf>
    <xf numFmtId="0" fontId="4" fillId="0" borderId="18" xfId="70" applyFill="1" applyBorder="1"/>
    <xf numFmtId="0" fontId="50" fillId="25" borderId="0" xfId="70" applyFont="1" applyFill="1" applyBorder="1" applyAlignment="1">
      <alignment horizontal="left"/>
    </xf>
    <xf numFmtId="0" fontId="4" fillId="0" borderId="0" xfId="70" applyAlignment="1">
      <alignment horizontal="center"/>
    </xf>
    <xf numFmtId="0" fontId="4" fillId="26" borderId="0" xfId="70" applyFill="1" applyBorder="1" applyAlignment="1">
      <alignment vertical="center"/>
    </xf>
    <xf numFmtId="3" fontId="14" fillId="25" borderId="0" xfId="70" applyNumberFormat="1" applyFont="1" applyFill="1" applyBorder="1" applyAlignment="1">
      <alignment horizontal="right"/>
    </xf>
    <xf numFmtId="0" fontId="5" fillId="25" borderId="0" xfId="70" applyFont="1" applyFill="1" applyAlignment="1">
      <alignment vertical="top"/>
    </xf>
    <xf numFmtId="0" fontId="5" fillId="25" borderId="20" xfId="70" applyFont="1" applyFill="1" applyBorder="1" applyAlignment="1">
      <alignment vertical="top"/>
    </xf>
    <xf numFmtId="0" fontId="5" fillId="25" borderId="0" xfId="70" applyFont="1" applyFill="1" applyBorder="1" applyAlignment="1">
      <alignment vertical="top"/>
    </xf>
    <xf numFmtId="0" fontId="5" fillId="0" borderId="0" xfId="70" applyFont="1" applyAlignment="1">
      <alignment vertical="top"/>
    </xf>
    <xf numFmtId="0" fontId="5" fillId="25" borderId="0" xfId="70" applyFont="1" applyFill="1" applyBorder="1" applyAlignment="1">
      <alignment horizontal="center"/>
    </xf>
    <xf numFmtId="0" fontId="7" fillId="25" borderId="0" xfId="70" applyFont="1" applyFill="1" applyBorder="1" applyAlignment="1">
      <alignment vertical="top"/>
    </xf>
    <xf numFmtId="0" fontId="16" fillId="30" borderId="20" xfId="70" applyFont="1" applyFill="1" applyBorder="1" applyAlignment="1">
      <alignment horizontal="center" vertical="center"/>
    </xf>
    <xf numFmtId="0" fontId="4" fillId="0" borderId="0" xfId="70" applyFill="1" applyAlignment="1">
      <alignment vertical="top"/>
    </xf>
    <xf numFmtId="0" fontId="4" fillId="0" borderId="0" xfId="70" applyFill="1" applyBorder="1" applyAlignment="1">
      <alignment vertical="top"/>
    </xf>
    <xf numFmtId="0" fontId="31" fillId="0" borderId="0" xfId="70" applyFont="1" applyFill="1" applyBorder="1"/>
    <xf numFmtId="0" fontId="7" fillId="0" borderId="0" xfId="70" applyFont="1" applyFill="1" applyBorder="1" applyAlignment="1">
      <alignment vertical="top"/>
    </xf>
    <xf numFmtId="0" fontId="15" fillId="0" borderId="0" xfId="70" applyFont="1" applyFill="1" applyBorder="1"/>
    <xf numFmtId="49" fontId="14" fillId="0" borderId="0" xfId="70" applyNumberFormat="1" applyFont="1" applyFill="1" applyBorder="1" applyAlignment="1">
      <alignment horizontal="right"/>
    </xf>
    <xf numFmtId="0" fontId="107" fillId="36" borderId="0" xfId="68" applyFill="1" applyBorder="1" applyAlignment="1" applyProtection="1"/>
    <xf numFmtId="0" fontId="31" fillId="25" borderId="0" xfId="70" applyFont="1" applyFill="1" applyBorder="1" applyAlignment="1">
      <alignment vertical="top"/>
    </xf>
    <xf numFmtId="0" fontId="14" fillId="25" borderId="0" xfId="70" applyFont="1" applyFill="1" applyBorder="1" applyAlignment="1">
      <alignment vertical="top"/>
    </xf>
    <xf numFmtId="1" fontId="14" fillId="25" borderId="0" xfId="70" applyNumberFormat="1" applyFont="1" applyFill="1" applyBorder="1" applyAlignment="1">
      <alignment vertical="top"/>
    </xf>
    <xf numFmtId="0" fontId="4" fillId="25" borderId="0" xfId="70" applyNumberFormat="1" applyFont="1" applyFill="1" applyBorder="1" applyAlignment="1">
      <alignment vertical="top"/>
    </xf>
    <xf numFmtId="0" fontId="5" fillId="0" borderId="0" xfId="62" applyFont="1" applyAlignment="1">
      <alignment horizontal="right"/>
    </xf>
    <xf numFmtId="0" fontId="13" fillId="25" borderId="0" xfId="62" applyFont="1" applyFill="1" applyBorder="1" applyAlignment="1">
      <alignment horizontal="left" indent="1"/>
    </xf>
    <xf numFmtId="0" fontId="11" fillId="25" borderId="22" xfId="62" applyFont="1" applyFill="1" applyBorder="1" applyAlignment="1">
      <alignment horizontal="left"/>
    </xf>
    <xf numFmtId="0" fontId="61" fillId="25" borderId="19" xfId="0" applyFont="1" applyFill="1" applyBorder="1"/>
    <xf numFmtId="0" fontId="7" fillId="25" borderId="19" xfId="0" applyFont="1" applyFill="1" applyBorder="1" applyAlignment="1"/>
    <xf numFmtId="0" fontId="4" fillId="0" borderId="0" xfId="62" applyFill="1" applyBorder="1"/>
    <xf numFmtId="0" fontId="83" fillId="26" borderId="0" xfId="70" applyFont="1" applyFill="1" applyBorder="1" applyAlignment="1">
      <alignment horizontal="left"/>
    </xf>
    <xf numFmtId="3" fontId="4" fillId="25" borderId="0" xfId="70" applyNumberFormat="1" applyFill="1"/>
    <xf numFmtId="0" fontId="13" fillId="25" borderId="18" xfId="70" applyFont="1" applyFill="1" applyBorder="1" applyAlignment="1"/>
    <xf numFmtId="167" fontId="79" fillId="26" borderId="0" xfId="62" applyNumberFormat="1" applyFont="1" applyFill="1" applyBorder="1" applyAlignment="1">
      <alignment horizontal="center"/>
    </xf>
    <xf numFmtId="167" fontId="14" fillId="26" borderId="0" xfId="62" applyNumberFormat="1" applyFont="1" applyFill="1" applyBorder="1" applyAlignment="1">
      <alignment horizontal="center"/>
    </xf>
    <xf numFmtId="164" fontId="63" fillId="26" borderId="0" xfId="40" applyNumberFormat="1" applyFont="1" applyFill="1" applyBorder="1" applyAlignment="1">
      <alignment horizontal="center" wrapText="1"/>
    </xf>
    <xf numFmtId="165" fontId="101" fillId="26" borderId="0" xfId="70" applyNumberFormat="1" applyFont="1" applyFill="1" applyBorder="1"/>
    <xf numFmtId="165" fontId="11" fillId="26" borderId="0" xfId="70" applyNumberFormat="1" applyFont="1" applyFill="1" applyBorder="1" applyAlignment="1">
      <alignment horizontal="right"/>
    </xf>
    <xf numFmtId="0" fontId="11" fillId="26" borderId="0" xfId="62" applyFont="1" applyFill="1" applyBorder="1" applyAlignment="1">
      <alignment horizontal="left" indent="1"/>
    </xf>
    <xf numFmtId="0" fontId="11" fillId="26" borderId="0" xfId="62" applyFont="1" applyFill="1" applyBorder="1" applyAlignment="1"/>
    <xf numFmtId="0" fontId="80" fillId="26" borderId="0" xfId="62" applyFont="1" applyFill="1" applyBorder="1" applyAlignment="1">
      <alignment horizontal="left" indent="1"/>
    </xf>
    <xf numFmtId="0" fontId="11" fillId="26" borderId="36" xfId="62" applyFont="1" applyFill="1" applyBorder="1" applyAlignment="1">
      <alignment horizontal="left" indent="1"/>
    </xf>
    <xf numFmtId="0" fontId="11" fillId="26" borderId="36" xfId="62" applyFont="1" applyFill="1" applyBorder="1" applyAlignment="1"/>
    <xf numFmtId="165" fontId="14" fillId="26" borderId="0" xfId="70" applyNumberFormat="1" applyFont="1" applyFill="1" applyBorder="1" applyAlignment="1">
      <alignment horizontal="center"/>
    </xf>
    <xf numFmtId="0" fontId="18" fillId="25" borderId="0" xfId="0" applyFont="1" applyFill="1" applyBorder="1" applyAlignment="1">
      <alignment horizontal="right"/>
    </xf>
    <xf numFmtId="0" fontId="13" fillId="25" borderId="11" xfId="0" applyFont="1" applyFill="1" applyBorder="1" applyAlignment="1">
      <alignment horizontal="center"/>
    </xf>
    <xf numFmtId="0" fontId="83" fillId="25" borderId="0" xfId="0" applyFont="1" applyFill="1" applyBorder="1" applyAlignment="1">
      <alignment horizontal="left"/>
    </xf>
    <xf numFmtId="0" fontId="18" fillId="25" borderId="0" xfId="0" applyFont="1" applyFill="1" applyBorder="1" applyAlignment="1">
      <alignment vertical="top"/>
    </xf>
    <xf numFmtId="0" fontId="7" fillId="25" borderId="0" xfId="0" applyFont="1" applyFill="1" applyBorder="1"/>
    <xf numFmtId="0" fontId="14" fillId="25" borderId="0" xfId="0" applyFont="1" applyFill="1" applyBorder="1" applyAlignment="1">
      <alignment horizontal="right"/>
    </xf>
    <xf numFmtId="0" fontId="11" fillId="25" borderId="0" xfId="70" applyFont="1" applyFill="1" applyBorder="1" applyAlignment="1">
      <alignment horizontal="left"/>
    </xf>
    <xf numFmtId="0" fontId="12" fillId="25" borderId="0" xfId="0" applyFont="1" applyFill="1" applyBorder="1"/>
    <xf numFmtId="0" fontId="4" fillId="25" borderId="19" xfId="70" applyFill="1" applyBorder="1"/>
    <xf numFmtId="0" fontId="88" fillId="26" borderId="15" xfId="70" applyFont="1" applyFill="1" applyBorder="1" applyAlignment="1">
      <alignment vertical="center"/>
    </xf>
    <xf numFmtId="0" fontId="113" fillId="26" borderId="16" xfId="70" applyFont="1" applyFill="1" applyBorder="1" applyAlignment="1">
      <alignment vertical="center"/>
    </xf>
    <xf numFmtId="0" fontId="113" fillId="26" borderId="17" xfId="70" applyFont="1" applyFill="1" applyBorder="1" applyAlignment="1">
      <alignment vertical="center"/>
    </xf>
    <xf numFmtId="0" fontId="68" fillId="25" borderId="0" xfId="70" applyFont="1" applyFill="1"/>
    <xf numFmtId="0" fontId="68" fillId="25" borderId="0" xfId="70" applyFont="1" applyFill="1" applyBorder="1"/>
    <xf numFmtId="0" fontId="71" fillId="25" borderId="19" xfId="70" applyFont="1" applyFill="1" applyBorder="1"/>
    <xf numFmtId="0" fontId="68" fillId="0" borderId="0" xfId="70" applyFont="1"/>
    <xf numFmtId="0" fontId="69" fillId="0" borderId="0" xfId="70" applyFont="1"/>
    <xf numFmtId="0" fontId="69" fillId="25" borderId="0" xfId="70" applyFont="1" applyFill="1"/>
    <xf numFmtId="0" fontId="69" fillId="25" borderId="0" xfId="70" applyFont="1" applyFill="1" applyBorder="1"/>
    <xf numFmtId="0" fontId="75" fillId="25" borderId="19" xfId="70" applyFont="1" applyFill="1" applyBorder="1"/>
    <xf numFmtId="0" fontId="69" fillId="26" borderId="0" xfId="70" applyFont="1" applyFill="1"/>
    <xf numFmtId="0" fontId="7" fillId="25" borderId="0" xfId="70" applyFont="1" applyFill="1" applyBorder="1" applyAlignment="1">
      <alignment vertical="center"/>
    </xf>
    <xf numFmtId="0" fontId="4" fillId="0" borderId="0" xfId="70" applyBorder="1" applyAlignment="1">
      <alignment vertical="center"/>
    </xf>
    <xf numFmtId="0" fontId="16" fillId="31" borderId="19" xfId="70" applyFont="1" applyFill="1" applyBorder="1" applyAlignment="1">
      <alignment horizontal="center" vertical="center"/>
    </xf>
    <xf numFmtId="3" fontId="5" fillId="25" borderId="22" xfId="70" applyNumberFormat="1" applyFont="1" applyFill="1" applyBorder="1" applyAlignment="1">
      <alignment horizontal="center"/>
    </xf>
    <xf numFmtId="0" fontId="5" fillId="25" borderId="22" xfId="70" applyFont="1" applyFill="1" applyBorder="1" applyAlignment="1">
      <alignment horizontal="center"/>
    </xf>
    <xf numFmtId="3" fontId="5" fillId="25" borderId="0" xfId="70" applyNumberFormat="1" applyFont="1" applyFill="1" applyBorder="1" applyAlignment="1">
      <alignment horizontal="center"/>
    </xf>
    <xf numFmtId="0" fontId="17" fillId="26" borderId="16" xfId="70" applyFont="1" applyFill="1" applyBorder="1" applyAlignment="1">
      <alignment vertical="center"/>
    </xf>
    <xf numFmtId="0" fontId="63" fillId="26" borderId="16" xfId="70" applyFont="1" applyFill="1" applyBorder="1" applyAlignment="1">
      <alignment horizontal="center" vertical="center"/>
    </xf>
    <xf numFmtId="0" fontId="63" fillId="26" borderId="17" xfId="70" applyFont="1" applyFill="1" applyBorder="1" applyAlignment="1">
      <alignment horizontal="center" vertical="center"/>
    </xf>
    <xf numFmtId="0" fontId="17" fillId="25" borderId="0" xfId="70" applyFont="1" applyFill="1" applyBorder="1" applyAlignment="1">
      <alignment vertical="center"/>
    </xf>
    <xf numFmtId="0" fontId="63" fillId="25" borderId="0" xfId="70" applyFont="1" applyFill="1" applyBorder="1" applyAlignment="1">
      <alignment horizontal="center" vertical="center"/>
    </xf>
    <xf numFmtId="0" fontId="84" fillId="25" borderId="0" xfId="70" applyFont="1" applyFill="1"/>
    <xf numFmtId="0" fontId="84" fillId="0" borderId="0" xfId="70" applyFont="1"/>
    <xf numFmtId="0" fontId="84" fillId="0" borderId="0" xfId="70" applyFont="1" applyFill="1"/>
    <xf numFmtId="165" fontId="86" fillId="26" borderId="0" xfId="70" applyNumberFormat="1" applyFont="1" applyFill="1" applyBorder="1" applyAlignment="1">
      <alignment horizontal="right" vertical="center"/>
    </xf>
    <xf numFmtId="165" fontId="14" fillId="26" borderId="0" xfId="70" applyNumberFormat="1" applyFont="1" applyFill="1" applyBorder="1" applyAlignment="1">
      <alignment horizontal="right" vertical="center"/>
    </xf>
    <xf numFmtId="165" fontId="5" fillId="25" borderId="0" xfId="70" applyNumberFormat="1" applyFont="1" applyFill="1" applyBorder="1" applyAlignment="1">
      <alignment horizontal="right" vertical="center"/>
    </xf>
    <xf numFmtId="0" fontId="83" fillId="25" borderId="0" xfId="70" applyFont="1" applyFill="1" applyBorder="1" applyAlignment="1">
      <alignment horizontal="center" vertical="center"/>
    </xf>
    <xf numFmtId="165" fontId="86" fillId="25" borderId="0" xfId="70" applyNumberFormat="1" applyFont="1" applyFill="1" applyBorder="1" applyAlignment="1">
      <alignment horizontal="center" vertical="center"/>
    </xf>
    <xf numFmtId="165" fontId="83" fillId="26" borderId="0" xfId="70" applyNumberFormat="1" applyFont="1" applyFill="1" applyBorder="1" applyAlignment="1">
      <alignment horizontal="right" vertical="center" wrapText="1"/>
    </xf>
    <xf numFmtId="0" fontId="87" fillId="25" borderId="0" xfId="70" applyFont="1" applyFill="1" applyAlignment="1">
      <alignment vertical="center"/>
    </xf>
    <xf numFmtId="0" fontId="87" fillId="25" borderId="20" xfId="70" applyFont="1" applyFill="1" applyBorder="1" applyAlignment="1">
      <alignment vertical="center"/>
    </xf>
    <xf numFmtId="0" fontId="87" fillId="0" borderId="0" xfId="70" applyFont="1" applyFill="1" applyBorder="1" applyAlignment="1">
      <alignment vertical="center"/>
    </xf>
    <xf numFmtId="165" fontId="83" fillId="26" borderId="0" xfId="70" applyNumberFormat="1" applyFont="1" applyFill="1" applyBorder="1" applyAlignment="1">
      <alignment horizontal="right" vertical="center"/>
    </xf>
    <xf numFmtId="0" fontId="87" fillId="0" borderId="0" xfId="70" applyFont="1" applyAlignment="1">
      <alignment vertical="center"/>
    </xf>
    <xf numFmtId="0" fontId="87" fillId="0" borderId="0" xfId="70" applyFont="1" applyFill="1" applyAlignment="1">
      <alignment vertical="center"/>
    </xf>
    <xf numFmtId="49" fontId="14" fillId="25" borderId="0" xfId="70" applyNumberFormat="1" applyFont="1" applyFill="1" applyBorder="1" applyAlignment="1">
      <alignment horizontal="left" indent="1"/>
    </xf>
    <xf numFmtId="165" fontId="5" fillId="25" borderId="0" xfId="70" applyNumberFormat="1" applyFont="1" applyFill="1" applyBorder="1" applyAlignment="1">
      <alignment horizontal="center" vertical="center"/>
    </xf>
    <xf numFmtId="49" fontId="86" fillId="25" borderId="0" xfId="70" applyNumberFormat="1" applyFont="1" applyFill="1" applyBorder="1" applyAlignment="1">
      <alignment horizontal="left" indent="1"/>
    </xf>
    <xf numFmtId="0" fontId="26" fillId="25" borderId="0" xfId="70" applyFont="1" applyFill="1"/>
    <xf numFmtId="0" fontId="26" fillId="25" borderId="20" xfId="70" applyFont="1" applyFill="1" applyBorder="1"/>
    <xf numFmtId="49" fontId="13" fillId="25" borderId="0" xfId="70" applyNumberFormat="1" applyFont="1" applyFill="1" applyBorder="1" applyAlignment="1">
      <alignment horizontal="left" indent="1"/>
    </xf>
    <xf numFmtId="0" fontId="26" fillId="0" borderId="0" xfId="70" applyFont="1" applyFill="1"/>
    <xf numFmtId="0" fontId="83" fillId="25" borderId="0" xfId="70" applyFont="1" applyFill="1"/>
    <xf numFmtId="0" fontId="83" fillId="25" borderId="20" xfId="70" applyFont="1" applyFill="1" applyBorder="1"/>
    <xf numFmtId="49" fontId="83" fillId="25" borderId="0" xfId="70" applyNumberFormat="1" applyFont="1" applyFill="1" applyBorder="1" applyAlignment="1">
      <alignment horizontal="left" indent="1"/>
    </xf>
    <xf numFmtId="0" fontId="83" fillId="0" borderId="0" xfId="70" applyFont="1" applyFill="1"/>
    <xf numFmtId="0" fontId="68" fillId="25" borderId="20" xfId="70" applyFont="1" applyFill="1" applyBorder="1"/>
    <xf numFmtId="0" fontId="67" fillId="25" borderId="0" xfId="70" applyFont="1" applyFill="1" applyBorder="1" applyAlignment="1">
      <alignment horizontal="left"/>
    </xf>
    <xf numFmtId="0" fontId="67" fillId="25" borderId="0" xfId="70" applyFont="1" applyFill="1" applyBorder="1" applyAlignment="1">
      <alignment horizontal="justify" vertical="center"/>
    </xf>
    <xf numFmtId="165" fontId="67" fillId="25" borderId="0" xfId="70" applyNumberFormat="1" applyFont="1" applyFill="1" applyBorder="1" applyAlignment="1">
      <alignment horizontal="center" vertical="center"/>
    </xf>
    <xf numFmtId="165" fontId="67" fillId="25" borderId="0" xfId="70" applyNumberFormat="1" applyFont="1" applyFill="1" applyBorder="1" applyAlignment="1">
      <alignment horizontal="right" vertical="center" wrapText="1"/>
    </xf>
    <xf numFmtId="0" fontId="16" fillId="31" borderId="20" xfId="70" applyFont="1" applyFill="1" applyBorder="1" applyAlignment="1">
      <alignment horizontal="center" vertical="center"/>
    </xf>
    <xf numFmtId="49" fontId="5" fillId="25" borderId="0" xfId="70" applyNumberFormat="1" applyFont="1" applyFill="1" applyBorder="1" applyAlignment="1">
      <alignment horizontal="center"/>
    </xf>
    <xf numFmtId="49" fontId="14" fillId="25" borderId="0" xfId="70" applyNumberFormat="1" applyFont="1" applyFill="1" applyBorder="1" applyAlignment="1">
      <alignment horizontal="center"/>
    </xf>
    <xf numFmtId="0" fontId="14" fillId="25" borderId="0" xfId="70" applyNumberFormat="1" applyFont="1" applyFill="1" applyBorder="1" applyAlignment="1">
      <alignment horizontal="center"/>
    </xf>
    <xf numFmtId="0" fontId="4" fillId="0" borderId="0" xfId="70" applyFont="1"/>
    <xf numFmtId="3" fontId="4" fillId="0" borderId="0" xfId="70" applyNumberFormat="1" applyFont="1" applyAlignment="1">
      <alignment horizontal="center"/>
    </xf>
    <xf numFmtId="0" fontId="4" fillId="0" borderId="0" xfId="70" applyFont="1" applyAlignment="1">
      <alignment horizontal="center"/>
    </xf>
    <xf numFmtId="3" fontId="4" fillId="0" borderId="0" xfId="70" applyNumberFormat="1" applyAlignment="1">
      <alignment horizontal="center"/>
    </xf>
    <xf numFmtId="0" fontId="32" fillId="25" borderId="0" xfId="70" applyFont="1" applyFill="1" applyAlignment="1">
      <alignment vertical="center"/>
    </xf>
    <xf numFmtId="0" fontId="32" fillId="25" borderId="20" xfId="70" applyFont="1" applyFill="1" applyBorder="1" applyAlignment="1">
      <alignment vertical="center"/>
    </xf>
    <xf numFmtId="0" fontId="83" fillId="25" borderId="0" xfId="70" applyFont="1" applyFill="1" applyBorder="1" applyAlignment="1">
      <alignment horizontal="left" vertical="center"/>
    </xf>
    <xf numFmtId="0" fontId="92" fillId="25" borderId="0" xfId="70" applyFont="1" applyFill="1" applyBorder="1" applyAlignment="1">
      <alignment horizontal="left" vertical="center"/>
    </xf>
    <xf numFmtId="0" fontId="32" fillId="0" borderId="0" xfId="70" applyFont="1" applyAlignment="1">
      <alignment vertical="center"/>
    </xf>
    <xf numFmtId="0" fontId="32" fillId="26" borderId="0" xfId="70" applyFont="1" applyFill="1" applyBorder="1" applyAlignment="1">
      <alignment vertical="center"/>
    </xf>
    <xf numFmtId="0" fontId="34" fillId="26" borderId="0" xfId="70" applyFont="1" applyFill="1" applyBorder="1" applyAlignment="1">
      <alignment vertical="center"/>
    </xf>
    <xf numFmtId="0" fontId="32" fillId="0" borderId="0" xfId="70" applyFont="1" applyBorder="1" applyAlignment="1">
      <alignment vertical="center"/>
    </xf>
    <xf numFmtId="164" fontId="4" fillId="26" borderId="0" xfId="70" applyNumberFormat="1" applyFill="1" applyBorder="1"/>
    <xf numFmtId="0" fontId="15" fillId="25" borderId="0" xfId="70" applyFont="1" applyFill="1" applyBorder="1" applyAlignment="1">
      <alignment vertical="center"/>
    </xf>
    <xf numFmtId="0" fontId="6" fillId="25" borderId="0" xfId="70" applyFont="1" applyFill="1" applyBorder="1" applyAlignment="1">
      <alignment vertical="center"/>
    </xf>
    <xf numFmtId="0" fontId="32" fillId="25" borderId="20" xfId="70" applyFont="1" applyFill="1" applyBorder="1"/>
    <xf numFmtId="0" fontId="34" fillId="25" borderId="0" xfId="70" applyFont="1" applyFill="1" applyBorder="1"/>
    <xf numFmtId="3" fontId="14" fillId="25" borderId="0" xfId="70" applyNumberFormat="1" applyFont="1" applyFill="1" applyBorder="1"/>
    <xf numFmtId="0" fontId="11" fillId="25" borderId="0" xfId="70" applyFont="1" applyFill="1" applyAlignment="1"/>
    <xf numFmtId="0" fontId="11" fillId="25" borderId="20" xfId="70" applyFont="1" applyFill="1" applyBorder="1" applyAlignment="1"/>
    <xf numFmtId="0" fontId="11" fillId="25" borderId="0" xfId="70" applyFont="1" applyFill="1" applyBorder="1" applyAlignment="1"/>
    <xf numFmtId="0" fontId="11" fillId="0" borderId="0" xfId="70" applyFont="1" applyAlignment="1"/>
    <xf numFmtId="3" fontId="5" fillId="25" borderId="0" xfId="70" applyNumberFormat="1" applyFont="1" applyFill="1" applyBorder="1"/>
    <xf numFmtId="0" fontId="4" fillId="0" borderId="20" xfId="70" applyBorder="1"/>
    <xf numFmtId="0" fontId="18" fillId="25" borderId="0" xfId="70" applyFont="1" applyFill="1" applyBorder="1" applyAlignment="1">
      <alignment vertical="center"/>
    </xf>
    <xf numFmtId="0" fontId="14" fillId="25" borderId="0" xfId="70" applyFont="1" applyFill="1" applyBorder="1" applyAlignment="1">
      <alignment horizontal="left" vertical="center"/>
    </xf>
    <xf numFmtId="0" fontId="16" fillId="39" borderId="20" xfId="70" applyFont="1" applyFill="1" applyBorder="1" applyAlignment="1">
      <alignment horizontal="center" vertical="center"/>
    </xf>
    <xf numFmtId="0" fontId="23" fillId="0" borderId="0" xfId="70" applyFont="1" applyFill="1"/>
    <xf numFmtId="3" fontId="4" fillId="0" borderId="0" xfId="70" applyNumberFormat="1" applyFill="1"/>
    <xf numFmtId="0" fontId="23" fillId="0" borderId="0" xfId="70" applyFont="1"/>
    <xf numFmtId="0" fontId="13" fillId="24" borderId="0" xfId="40" applyFont="1" applyFill="1" applyBorder="1" applyAlignment="1">
      <alignment horizontal="left" indent="2"/>
    </xf>
    <xf numFmtId="0" fontId="83" fillId="25" borderId="0" xfId="70" applyFont="1" applyFill="1" applyBorder="1" applyAlignment="1">
      <alignment horizontal="left"/>
    </xf>
    <xf numFmtId="0" fontId="13" fillId="25" borderId="0" xfId="70" applyFont="1" applyFill="1" applyBorder="1" applyAlignment="1">
      <alignment horizontal="left"/>
    </xf>
    <xf numFmtId="0" fontId="13" fillId="25" borderId="18" xfId="70" applyFont="1" applyFill="1" applyBorder="1" applyAlignment="1">
      <alignment horizontal="right"/>
    </xf>
    <xf numFmtId="0" fontId="92" fillId="26" borderId="0" xfId="70" applyFont="1" applyFill="1" applyBorder="1" applyAlignment="1">
      <alignment horizontal="left"/>
    </xf>
    <xf numFmtId="0" fontId="31" fillId="24" borderId="0" xfId="40" applyFont="1" applyFill="1" applyBorder="1" applyAlignment="1">
      <alignment horizontal="left" vertical="top" wrapText="1"/>
    </xf>
    <xf numFmtId="3" fontId="92" fillId="26" borderId="0" xfId="70" applyNumberFormat="1" applyFont="1" applyFill="1" applyBorder="1" applyAlignment="1">
      <alignment horizontal="left"/>
    </xf>
    <xf numFmtId="49" fontId="14" fillId="25" borderId="0" xfId="70" applyNumberFormat="1" applyFont="1" applyFill="1" applyBorder="1" applyAlignment="1">
      <alignment horizontal="left"/>
    </xf>
    <xf numFmtId="3" fontId="4" fillId="0" borderId="0" xfId="70" applyNumberFormat="1" applyFill="1" applyAlignment="1">
      <alignment horizontal="center"/>
    </xf>
    <xf numFmtId="0" fontId="4" fillId="0" borderId="0" xfId="70" applyFont="1" applyFill="1"/>
    <xf numFmtId="3" fontId="13" fillId="26" borderId="0" xfId="40" applyNumberFormat="1" applyFont="1" applyFill="1" applyBorder="1" applyAlignment="1">
      <alignment horizontal="right" wrapText="1"/>
    </xf>
    <xf numFmtId="3" fontId="11" fillId="26" borderId="10" xfId="70" applyNumberFormat="1" applyFont="1" applyFill="1" applyBorder="1" applyAlignment="1">
      <alignment horizontal="center"/>
    </xf>
    <xf numFmtId="3" fontId="4" fillId="26" borderId="0" xfId="70" applyNumberFormat="1" applyFill="1" applyBorder="1" applyAlignment="1">
      <alignment horizontal="center"/>
    </xf>
    <xf numFmtId="164" fontId="83" fillId="26" borderId="0" xfId="40" applyNumberFormat="1" applyFont="1" applyFill="1" applyBorder="1" applyAlignment="1">
      <alignment horizontal="right" indent="1"/>
    </xf>
    <xf numFmtId="0" fontId="84" fillId="26" borderId="0" xfId="70" applyFont="1" applyFill="1"/>
    <xf numFmtId="165" fontId="84" fillId="26" borderId="0" xfId="70" applyNumberFormat="1" applyFont="1" applyFill="1" applyBorder="1" applyAlignment="1">
      <alignment horizontal="center" vertical="center"/>
    </xf>
    <xf numFmtId="165" fontId="4" fillId="26" borderId="0" xfId="70" applyNumberFormat="1" applyFont="1" applyFill="1" applyBorder="1" applyAlignment="1">
      <alignment horizontal="center" vertical="center"/>
    </xf>
    <xf numFmtId="0" fontId="87" fillId="26" borderId="0" xfId="70" applyFont="1" applyFill="1" applyAlignment="1">
      <alignment vertical="center"/>
    </xf>
    <xf numFmtId="165" fontId="26" fillId="26" borderId="0" xfId="70" applyNumberFormat="1" applyFont="1" applyFill="1" applyBorder="1" applyAlignment="1">
      <alignment horizontal="center" vertical="center"/>
    </xf>
    <xf numFmtId="165" fontId="83" fillId="26" borderId="0" xfId="70" applyNumberFormat="1" applyFont="1" applyFill="1" applyBorder="1" applyAlignment="1">
      <alignment horizontal="center" vertical="center"/>
    </xf>
    <xf numFmtId="0" fontId="14" fillId="26" borderId="0" xfId="70" applyNumberFormat="1" applyFont="1" applyFill="1" applyBorder="1" applyAlignment="1">
      <alignment horizontal="right"/>
    </xf>
    <xf numFmtId="164" fontId="4" fillId="0" borderId="0" xfId="70" applyNumberFormat="1"/>
    <xf numFmtId="0" fontId="13" fillId="25" borderId="61" xfId="62" applyFont="1" applyFill="1" applyBorder="1" applyAlignment="1">
      <alignment horizontal="center"/>
    </xf>
    <xf numFmtId="0" fontId="13" fillId="25" borderId="62" xfId="62" applyFont="1" applyFill="1" applyBorder="1" applyAlignment="1">
      <alignment horizontal="center"/>
    </xf>
    <xf numFmtId="0" fontId="14" fillId="25" borderId="0" xfId="0" applyFont="1" applyFill="1" applyBorder="1" applyAlignment="1">
      <alignment horizontal="left"/>
    </xf>
    <xf numFmtId="0" fontId="18" fillId="25" borderId="0" xfId="0" applyFont="1" applyFill="1" applyBorder="1" applyAlignment="1">
      <alignment horizontal="right"/>
    </xf>
    <xf numFmtId="0" fontId="13" fillId="25" borderId="11" xfId="0" applyFont="1" applyFill="1" applyBorder="1" applyAlignment="1">
      <alignment horizontal="center"/>
    </xf>
    <xf numFmtId="0" fontId="7" fillId="25" borderId="0" xfId="0" applyFont="1" applyFill="1" applyBorder="1"/>
    <xf numFmtId="0" fontId="12" fillId="25" borderId="0" xfId="0" applyFont="1" applyFill="1" applyBorder="1"/>
    <xf numFmtId="0" fontId="26" fillId="26" borderId="0" xfId="62" applyFont="1" applyFill="1" applyBorder="1"/>
    <xf numFmtId="3" fontId="14" fillId="26" borderId="0" xfId="62" applyNumberFormat="1" applyFont="1" applyFill="1" applyBorder="1" applyAlignment="1">
      <alignment horizontal="right" indent="2"/>
    </xf>
    <xf numFmtId="0" fontId="68" fillId="26" borderId="0" xfId="62" applyFont="1" applyFill="1" applyBorder="1" applyAlignment="1"/>
    <xf numFmtId="0" fontId="15" fillId="26" borderId="0" xfId="62" applyFont="1" applyFill="1" applyBorder="1"/>
    <xf numFmtId="0" fontId="14" fillId="26" borderId="0" xfId="0" applyFont="1" applyFill="1" applyBorder="1" applyAlignment="1">
      <alignment horizontal="left"/>
    </xf>
    <xf numFmtId="0" fontId="18" fillId="26" borderId="0" xfId="70" applyFont="1" applyFill="1" applyBorder="1" applyAlignment="1">
      <alignment horizontal="left"/>
    </xf>
    <xf numFmtId="0" fontId="83" fillId="25" borderId="0" xfId="70" applyFont="1" applyFill="1" applyBorder="1" applyAlignment="1"/>
    <xf numFmtId="167" fontId="32" fillId="0" borderId="0" xfId="70" applyNumberFormat="1" applyFont="1" applyBorder="1" applyAlignment="1">
      <alignment vertical="center"/>
    </xf>
    <xf numFmtId="0" fontId="83" fillId="25" borderId="20" xfId="70" applyFont="1" applyFill="1" applyBorder="1" applyAlignment="1">
      <alignment horizontal="left" indent="1"/>
    </xf>
    <xf numFmtId="0" fontId="4" fillId="45" borderId="0" xfId="70" applyFill="1" applyBorder="1"/>
    <xf numFmtId="0" fontId="14" fillId="45" borderId="0" xfId="70" applyFont="1" applyFill="1" applyBorder="1"/>
    <xf numFmtId="164" fontId="14" fillId="46" borderId="0" xfId="40" applyNumberFormat="1" applyFont="1" applyFill="1" applyBorder="1" applyAlignment="1">
      <alignment horizontal="center" wrapText="1"/>
    </xf>
    <xf numFmtId="0" fontId="7" fillId="45" borderId="0" xfId="70" applyFont="1" applyFill="1" applyBorder="1"/>
    <xf numFmtId="0" fontId="4" fillId="36" borderId="0" xfId="70" applyFill="1" applyBorder="1"/>
    <xf numFmtId="164" fontId="4" fillId="36" borderId="0" xfId="70" applyNumberFormat="1" applyFill="1" applyBorder="1"/>
    <xf numFmtId="0" fontId="18" fillId="36" borderId="0" xfId="70" applyFont="1" applyFill="1" applyBorder="1" applyAlignment="1">
      <alignment horizontal="right"/>
    </xf>
    <xf numFmtId="0" fontId="7" fillId="36" borderId="0" xfId="70" applyFont="1" applyFill="1" applyBorder="1"/>
    <xf numFmtId="0" fontId="119" fillId="0" borderId="0" xfId="70" applyFont="1" applyBorder="1" applyAlignment="1">
      <alignment vertical="center"/>
    </xf>
    <xf numFmtId="0" fontId="119" fillId="0" borderId="0" xfId="70" applyFont="1" applyBorder="1"/>
    <xf numFmtId="0" fontId="120" fillId="0" borderId="0" xfId="70" applyFont="1" applyBorder="1" applyAlignment="1">
      <alignment wrapText="1"/>
    </xf>
    <xf numFmtId="0" fontId="119" fillId="0" borderId="0" xfId="70" applyFont="1"/>
    <xf numFmtId="167" fontId="119" fillId="0" borderId="0" xfId="70" applyNumberFormat="1" applyFont="1" applyBorder="1" applyAlignment="1">
      <alignment vertical="center"/>
    </xf>
    <xf numFmtId="165" fontId="119" fillId="0" borderId="0" xfId="70" applyNumberFormat="1" applyFont="1" applyBorder="1" applyAlignment="1">
      <alignment vertical="center"/>
    </xf>
    <xf numFmtId="0" fontId="4" fillId="0" borderId="0" xfId="70" applyFill="1" applyAlignment="1">
      <alignment vertical="center"/>
    </xf>
    <xf numFmtId="0" fontId="4" fillId="0" borderId="20" xfId="70" applyFill="1" applyBorder="1" applyAlignment="1">
      <alignment vertical="center"/>
    </xf>
    <xf numFmtId="0" fontId="4" fillId="0" borderId="0" xfId="70" applyFill="1" applyBorder="1" applyAlignment="1">
      <alignment vertical="center"/>
    </xf>
    <xf numFmtId="0" fontId="119" fillId="0" borderId="0" xfId="70" applyFont="1" applyFill="1" applyBorder="1" applyAlignment="1">
      <alignment vertical="center"/>
    </xf>
    <xf numFmtId="0" fontId="4" fillId="26" borderId="0" xfId="70" applyFill="1" applyAlignment="1">
      <alignment vertical="center"/>
    </xf>
    <xf numFmtId="0" fontId="13" fillId="26" borderId="11" xfId="62" applyFont="1" applyFill="1" applyBorder="1" applyAlignment="1">
      <alignment horizontal="center" vertical="center"/>
    </xf>
    <xf numFmtId="0" fontId="32" fillId="0" borderId="0" xfId="70" applyFont="1" applyFill="1"/>
    <xf numFmtId="0" fontId="121" fillId="47" borderId="0" xfId="70" applyFont="1" applyFill="1" applyBorder="1"/>
    <xf numFmtId="0" fontId="121" fillId="47" borderId="0" xfId="70" applyFont="1" applyFill="1" applyBorder="1" applyAlignment="1">
      <alignment vertical="center"/>
    </xf>
    <xf numFmtId="167" fontId="83" fillId="26" borderId="0" xfId="59" applyNumberFormat="1" applyFont="1" applyFill="1" applyBorder="1" applyAlignment="1">
      <alignment horizontal="right"/>
    </xf>
    <xf numFmtId="167" fontId="14" fillId="26" borderId="0" xfId="59" applyNumberFormat="1" applyFont="1" applyFill="1" applyBorder="1" applyAlignment="1">
      <alignment horizontal="right"/>
    </xf>
    <xf numFmtId="167" fontId="14" fillId="26" borderId="0" xfId="59" applyNumberFormat="1" applyFont="1" applyFill="1" applyBorder="1" applyAlignment="1">
      <alignment horizontal="right" indent="1"/>
    </xf>
    <xf numFmtId="165" fontId="96" fillId="26" borderId="0" xfId="70" applyNumberFormat="1" applyFont="1" applyFill="1" applyBorder="1" applyAlignment="1">
      <alignment horizontal="right"/>
    </xf>
    <xf numFmtId="0" fontId="13" fillId="25" borderId="11" xfId="70" applyFont="1" applyFill="1" applyBorder="1" applyAlignment="1">
      <alignment horizontal="center"/>
    </xf>
    <xf numFmtId="2" fontId="11" fillId="26" borderId="0" xfId="62" applyNumberFormat="1" applyFont="1" applyFill="1" applyBorder="1" applyAlignment="1">
      <alignment horizontal="left" indent="1"/>
    </xf>
    <xf numFmtId="0" fontId="18" fillId="25" borderId="0" xfId="70" applyFont="1" applyFill="1" applyBorder="1" applyAlignment="1">
      <alignment horizontal="right"/>
    </xf>
    <xf numFmtId="165" fontId="4" fillId="0" borderId="0" xfId="70" applyNumberFormat="1" applyAlignment="1"/>
    <xf numFmtId="0" fontId="4" fillId="25" borderId="20" xfId="70" applyFill="1" applyBorder="1" applyAlignment="1"/>
    <xf numFmtId="0" fontId="14" fillId="25" borderId="0" xfId="70" applyFont="1" applyFill="1" applyBorder="1" applyAlignment="1"/>
    <xf numFmtId="0" fontId="14" fillId="0" borderId="0" xfId="70" applyFont="1" applyFill="1" applyBorder="1" applyAlignment="1"/>
    <xf numFmtId="0" fontId="18" fillId="0" borderId="0" xfId="70" applyFont="1" applyFill="1" applyBorder="1" applyAlignment="1">
      <alignment horizontal="right"/>
    </xf>
    <xf numFmtId="0" fontId="14" fillId="24" borderId="0" xfId="61" applyFont="1" applyFill="1" applyBorder="1" applyAlignment="1">
      <alignment horizontal="left"/>
    </xf>
    <xf numFmtId="0" fontId="109" fillId="27" borderId="0" xfId="61" applyFont="1" applyFill="1" applyBorder="1" applyAlignment="1">
      <alignment horizontal="left"/>
    </xf>
    <xf numFmtId="0" fontId="14" fillId="24" borderId="0" xfId="61" applyFont="1" applyFill="1" applyBorder="1" applyAlignment="1"/>
    <xf numFmtId="0" fontId="13" fillId="24" borderId="0" xfId="40" applyFont="1" applyFill="1" applyBorder="1" applyAlignment="1" applyProtection="1">
      <alignment horizontal="left" indent="1"/>
    </xf>
    <xf numFmtId="0" fontId="18" fillId="24" borderId="0" xfId="40" applyFont="1" applyFill="1" applyBorder="1" applyAlignment="1" applyProtection="1">
      <alignment horizontal="left" indent="1"/>
    </xf>
    <xf numFmtId="168" fontId="14" fillId="24" borderId="0" xfId="40" applyNumberFormat="1" applyFont="1" applyFill="1" applyBorder="1" applyAlignment="1" applyProtection="1">
      <alignment horizontal="right" wrapText="1"/>
    </xf>
    <xf numFmtId="0" fontId="13" fillId="24" borderId="0" xfId="40" applyFont="1" applyFill="1" applyBorder="1" applyProtection="1"/>
    <xf numFmtId="0" fontId="14" fillId="24" borderId="0" xfId="40" applyFont="1" applyFill="1" applyBorder="1" applyProtection="1"/>
    <xf numFmtId="0" fontId="16" fillId="31" borderId="20" xfId="62" applyFont="1" applyFill="1" applyBorder="1" applyAlignment="1" applyProtection="1">
      <alignment horizontal="center" vertical="center"/>
    </xf>
    <xf numFmtId="0" fontId="83" fillId="24" borderId="0" xfId="40" applyFont="1" applyFill="1" applyBorder="1" applyProtection="1"/>
    <xf numFmtId="0" fontId="13" fillId="24" borderId="0" xfId="40" applyFont="1" applyFill="1" applyBorder="1" applyAlignment="1" applyProtection="1">
      <alignment horizontal="left"/>
    </xf>
    <xf numFmtId="0" fontId="18" fillId="24" borderId="0" xfId="40" applyFont="1" applyFill="1" applyBorder="1" applyAlignment="1" applyProtection="1">
      <alignment horizontal="left"/>
    </xf>
    <xf numFmtId="165" fontId="84" fillId="0" borderId="0" xfId="70" applyNumberFormat="1" applyFont="1"/>
    <xf numFmtId="3" fontId="11" fillId="26" borderId="0" xfId="70" applyNumberFormat="1" applyFont="1" applyFill="1" applyBorder="1" applyAlignment="1">
      <alignment horizontal="right"/>
    </xf>
    <xf numFmtId="0" fontId="83" fillId="45" borderId="0" xfId="70" applyFont="1" applyFill="1" applyBorder="1" applyAlignment="1">
      <alignment horizontal="right"/>
    </xf>
    <xf numFmtId="167" fontId="83" fillId="25" borderId="0" xfId="59" applyNumberFormat="1" applyFont="1" applyFill="1" applyBorder="1" applyAlignment="1">
      <alignment horizontal="right" indent="1"/>
    </xf>
    <xf numFmtId="170" fontId="13" fillId="25" borderId="11" xfId="70" applyNumberFormat="1" applyFont="1" applyFill="1" applyBorder="1" applyAlignment="1">
      <alignment horizontal="center"/>
    </xf>
    <xf numFmtId="171" fontId="18" fillId="26" borderId="0" xfId="40" applyNumberFormat="1" applyFont="1" applyFill="1" applyBorder="1" applyAlignment="1">
      <alignment horizontal="right" wrapText="1"/>
    </xf>
    <xf numFmtId="171" fontId="18" fillId="25" borderId="0" xfId="40" applyNumberFormat="1" applyFont="1" applyFill="1" applyBorder="1" applyAlignment="1">
      <alignment horizontal="right" wrapText="1"/>
    </xf>
    <xf numFmtId="165" fontId="83" fillId="25" borderId="0" xfId="0" applyNumberFormat="1" applyFont="1" applyFill="1" applyBorder="1" applyAlignment="1">
      <alignment horizontal="center" vertical="center"/>
    </xf>
    <xf numFmtId="165" fontId="5" fillId="25" borderId="0" xfId="0" applyNumberFormat="1" applyFont="1" applyFill="1" applyBorder="1" applyAlignment="1">
      <alignment horizontal="center"/>
    </xf>
    <xf numFmtId="0" fontId="13" fillId="25" borderId="11" xfId="70" applyFont="1" applyFill="1" applyBorder="1" applyAlignment="1" applyProtection="1">
      <alignment horizontal="center"/>
    </xf>
    <xf numFmtId="0" fontId="13" fillId="25" borderId="12" xfId="70" applyFont="1" applyFill="1" applyBorder="1" applyAlignment="1" applyProtection="1">
      <alignment horizontal="center"/>
    </xf>
    <xf numFmtId="0" fontId="55" fillId="26" borderId="37" xfId="70" applyFont="1" applyFill="1" applyBorder="1" applyAlignment="1">
      <alignment horizontal="right"/>
    </xf>
    <xf numFmtId="0" fontId="55" fillId="26" borderId="35" xfId="70" applyFont="1" applyFill="1" applyBorder="1" applyAlignment="1">
      <alignment horizontal="right"/>
    </xf>
    <xf numFmtId="49" fontId="92" fillId="26" borderId="0" xfId="70" applyNumberFormat="1" applyFont="1" applyFill="1" applyBorder="1" applyAlignment="1">
      <alignment horizontal="left" vertical="center" indent="1"/>
    </xf>
    <xf numFmtId="0" fontId="92" fillId="26" borderId="0" xfId="70" applyFont="1" applyFill="1" applyBorder="1"/>
    <xf numFmtId="0" fontId="53" fillId="26" borderId="0" xfId="70" applyFont="1" applyFill="1" applyBorder="1"/>
    <xf numFmtId="0" fontId="53" fillId="26" borderId="0" xfId="70" applyFont="1" applyFill="1" applyBorder="1" applyAlignment="1">
      <alignment horizontal="center"/>
    </xf>
    <xf numFmtId="0" fontId="53" fillId="26" borderId="0" xfId="70" applyFont="1" applyFill="1" applyBorder="1" applyAlignment="1">
      <alignment horizontal="right"/>
    </xf>
    <xf numFmtId="0" fontId="53" fillId="26" borderId="11" xfId="70" applyFont="1" applyFill="1" applyBorder="1" applyAlignment="1">
      <alignment horizontal="right"/>
    </xf>
    <xf numFmtId="49" fontId="14" fillId="26" borderId="12" xfId="70" applyNumberFormat="1" applyFont="1" applyFill="1" applyBorder="1" applyAlignment="1">
      <alignment horizontal="center" vertical="center" wrapText="1"/>
    </xf>
    <xf numFmtId="0" fontId="14" fillId="26" borderId="12" xfId="70" applyFont="1" applyFill="1" applyBorder="1" applyAlignment="1">
      <alignment horizontal="center" vertical="center" wrapText="1"/>
    </xf>
    <xf numFmtId="164" fontId="14" fillId="27" borderId="58" xfId="40" applyNumberFormat="1" applyFont="1" applyFill="1" applyBorder="1" applyAlignment="1">
      <alignment horizontal="center" wrapText="1"/>
    </xf>
    <xf numFmtId="164" fontId="14" fillId="27" borderId="11" xfId="40" applyNumberFormat="1" applyFont="1" applyFill="1" applyBorder="1" applyAlignment="1">
      <alignment horizontal="center" wrapText="1"/>
    </xf>
    <xf numFmtId="165" fontId="14" fillId="27" borderId="0" xfId="40" applyNumberFormat="1" applyFont="1" applyFill="1" applyBorder="1" applyAlignment="1">
      <alignment horizontal="right" wrapText="1" indent="1"/>
    </xf>
    <xf numFmtId="0" fontId="13" fillId="25" borderId="12" xfId="62" applyFont="1" applyFill="1" applyBorder="1" applyAlignment="1">
      <alignment horizontal="center" vertical="center" wrapText="1"/>
    </xf>
    <xf numFmtId="0" fontId="58" fillId="25" borderId="0" xfId="70" applyFont="1" applyFill="1" applyAlignment="1"/>
    <xf numFmtId="0" fontId="58" fillId="0" borderId="0" xfId="70" applyFont="1" applyBorder="1" applyAlignment="1"/>
    <xf numFmtId="0" fontId="97" fillId="25" borderId="0" xfId="70" applyFont="1" applyFill="1" applyBorder="1" applyAlignment="1">
      <alignment horizontal="left"/>
    </xf>
    <xf numFmtId="0" fontId="7" fillId="25" borderId="0" xfId="70" applyFont="1" applyFill="1" applyBorder="1" applyAlignment="1"/>
    <xf numFmtId="0" fontId="58" fillId="0" borderId="0" xfId="70" applyFont="1" applyAlignment="1"/>
    <xf numFmtId="167" fontId="5" fillId="26" borderId="0" xfId="70" applyNumberFormat="1" applyFont="1" applyFill="1" applyBorder="1" applyAlignment="1">
      <alignment horizontal="right" indent="3"/>
    </xf>
    <xf numFmtId="167" fontId="109" fillId="26" borderId="0" xfId="70" applyNumberFormat="1" applyFont="1" applyFill="1" applyBorder="1" applyAlignment="1">
      <alignment horizontal="right" indent="3"/>
    </xf>
    <xf numFmtId="0" fontId="125" fillId="25" borderId="0" xfId="70" applyFont="1" applyFill="1" applyBorder="1" applyAlignment="1">
      <alignment horizontal="left" vertical="center"/>
    </xf>
    <xf numFmtId="0" fontId="0" fillId="25" borderId="22" xfId="51" applyFont="1" applyFill="1" applyBorder="1"/>
    <xf numFmtId="3" fontId="32" fillId="0" borderId="0" xfId="70" applyNumberFormat="1" applyFont="1" applyBorder="1" applyAlignment="1">
      <alignment vertical="center"/>
    </xf>
    <xf numFmtId="165" fontId="32" fillId="0" borderId="0" xfId="70" applyNumberFormat="1" applyFont="1" applyBorder="1" applyAlignment="1">
      <alignment vertical="center"/>
    </xf>
    <xf numFmtId="174" fontId="15" fillId="0" borderId="0" xfId="62" applyNumberFormat="1" applyFont="1"/>
    <xf numFmtId="165" fontId="4" fillId="0" borderId="0" xfId="62" applyNumberFormat="1"/>
    <xf numFmtId="0" fontId="14" fillId="0" borderId="0" xfId="0" applyFont="1" applyAlignment="1">
      <alignment readingOrder="2"/>
    </xf>
    <xf numFmtId="0" fontId="14" fillId="24" borderId="0" xfId="40" applyFont="1" applyFill="1" applyBorder="1"/>
    <xf numFmtId="0" fontId="14" fillId="37" borderId="0" xfId="62" applyFont="1" applyFill="1" applyAlignment="1">
      <alignment vertical="center" wrapText="1"/>
    </xf>
    <xf numFmtId="0" fontId="104" fillId="39" borderId="0" xfId="62" applyFont="1" applyFill="1" applyBorder="1" applyAlignment="1">
      <alignment vertical="center"/>
    </xf>
    <xf numFmtId="0" fontId="5" fillId="37" borderId="0" xfId="62" applyFont="1" applyFill="1" applyAlignment="1">
      <alignment horizontal="left" vertical="center"/>
    </xf>
    <xf numFmtId="0" fontId="12" fillId="37" borderId="0" xfId="62" applyFont="1" applyFill="1" applyBorder="1" applyAlignment="1">
      <alignment horizontal="right" vertical="top" wrapText="1"/>
    </xf>
    <xf numFmtId="0" fontId="11" fillId="33" borderId="0" xfId="62" applyFont="1" applyFill="1" applyBorder="1" applyAlignment="1">
      <alignment horizontal="right"/>
    </xf>
    <xf numFmtId="0" fontId="12" fillId="33" borderId="0" xfId="62" applyFont="1" applyFill="1" applyBorder="1" applyAlignment="1">
      <alignment horizontal="right" vertical="top" wrapText="1"/>
    </xf>
    <xf numFmtId="0" fontId="12" fillId="37" borderId="38" xfId="62" applyFont="1" applyFill="1" applyBorder="1" applyAlignment="1">
      <alignment horizontal="right" vertical="top" wrapText="1"/>
    </xf>
    <xf numFmtId="0" fontId="13" fillId="37" borderId="0" xfId="62" applyFont="1" applyFill="1" applyBorder="1" applyAlignment="1">
      <alignment horizontal="right" vertical="center"/>
    </xf>
    <xf numFmtId="0" fontId="14" fillId="37" borderId="0" xfId="62" applyFont="1" applyFill="1" applyBorder="1" applyAlignment="1">
      <alignment horizontal="right" vertical="center" wrapText="1"/>
    </xf>
    <xf numFmtId="0" fontId="13" fillId="37" borderId="0" xfId="62" applyFont="1" applyFill="1" applyBorder="1" applyAlignment="1">
      <alignment horizontal="right" vertical="center" wrapText="1"/>
    </xf>
    <xf numFmtId="0" fontId="14" fillId="37" borderId="0" xfId="62" applyFont="1" applyFill="1" applyBorder="1" applyAlignment="1">
      <alignment horizontal="right" vertical="top" wrapText="1"/>
    </xf>
    <xf numFmtId="0" fontId="14" fillId="37" borderId="0" xfId="62" applyFont="1" applyFill="1" applyBorder="1" applyAlignment="1">
      <alignment horizontal="right" vertical="center"/>
    </xf>
    <xf numFmtId="0" fontId="14" fillId="37" borderId="0" xfId="62" applyFont="1" applyFill="1" applyBorder="1" applyAlignment="1">
      <alignment horizontal="right"/>
    </xf>
    <xf numFmtId="0" fontId="14" fillId="37" borderId="0" xfId="62" applyFont="1" applyFill="1" applyBorder="1" applyAlignment="1">
      <alignment horizontal="right" wrapText="1"/>
    </xf>
    <xf numFmtId="0" fontId="14" fillId="37" borderId="38" xfId="62" applyFont="1" applyFill="1" applyBorder="1" applyAlignment="1">
      <alignment horizontal="right"/>
    </xf>
    <xf numFmtId="0" fontId="4" fillId="37" borderId="0" xfId="62" applyFill="1" applyBorder="1" applyAlignment="1">
      <alignment horizontal="right" vertical="center"/>
    </xf>
    <xf numFmtId="0" fontId="4" fillId="37" borderId="0" xfId="62" applyFill="1" applyBorder="1" applyAlignment="1">
      <alignment horizontal="right"/>
    </xf>
    <xf numFmtId="0" fontId="31" fillId="25" borderId="0" xfId="63" applyFont="1" applyFill="1" applyBorder="1" applyAlignment="1"/>
    <xf numFmtId="0" fontId="4" fillId="26" borderId="0" xfId="63" applyFill="1" applyAlignment="1"/>
    <xf numFmtId="0" fontId="18" fillId="25" borderId="48" xfId="63" applyFont="1" applyFill="1" applyBorder="1" applyAlignment="1">
      <alignment horizontal="right"/>
    </xf>
    <xf numFmtId="0" fontId="4" fillId="25" borderId="0" xfId="63" applyFont="1" applyFill="1" applyAlignment="1">
      <alignment vertical="center"/>
    </xf>
    <xf numFmtId="0" fontId="4" fillId="25" borderId="0" xfId="63" applyFont="1" applyFill="1" applyBorder="1" applyAlignment="1">
      <alignment vertical="center"/>
    </xf>
    <xf numFmtId="0" fontId="4" fillId="26" borderId="0" xfId="63" applyFont="1" applyFill="1" applyAlignment="1">
      <alignment vertical="center"/>
    </xf>
    <xf numFmtId="0" fontId="4" fillId="0" borderId="0" xfId="63" applyFont="1" applyAlignment="1">
      <alignment vertical="center"/>
    </xf>
    <xf numFmtId="0" fontId="4" fillId="25" borderId="0" xfId="63" applyFont="1" applyFill="1"/>
    <xf numFmtId="0" fontId="12" fillId="25" borderId="0" xfId="63" applyFont="1" applyFill="1" applyBorder="1"/>
    <xf numFmtId="0" fontId="4" fillId="26" borderId="0" xfId="63" applyFont="1" applyFill="1"/>
    <xf numFmtId="0" fontId="4" fillId="0" borderId="0" xfId="63" applyFont="1"/>
    <xf numFmtId="0" fontId="12" fillId="26" borderId="0" xfId="63" applyFont="1" applyFill="1" applyBorder="1"/>
    <xf numFmtId="0" fontId="84" fillId="0" borderId="0" xfId="63" applyFont="1" applyAlignment="1"/>
    <xf numFmtId="0" fontId="92" fillId="25" borderId="19" xfId="63" applyFont="1" applyFill="1" applyBorder="1"/>
    <xf numFmtId="0" fontId="84" fillId="25" borderId="0" xfId="63" applyFont="1" applyFill="1" applyAlignment="1"/>
    <xf numFmtId="0" fontId="84" fillId="25" borderId="0" xfId="63" applyFont="1" applyFill="1" applyBorder="1" applyAlignment="1"/>
    <xf numFmtId="0" fontId="83" fillId="24" borderId="0" xfId="66" applyFont="1" applyFill="1" applyBorder="1" applyAlignment="1">
      <alignment horizontal="left"/>
    </xf>
    <xf numFmtId="0" fontId="83" fillId="27" borderId="0" xfId="40" applyFont="1" applyFill="1" applyBorder="1" applyAlignment="1"/>
    <xf numFmtId="4" fontId="94" fillId="27" borderId="0" xfId="40" applyNumberFormat="1" applyFont="1" applyFill="1" applyBorder="1" applyAlignment="1">
      <alignment horizontal="right" wrapText="1"/>
    </xf>
    <xf numFmtId="0" fontId="84" fillId="26" borderId="0" xfId="63" applyFont="1" applyFill="1" applyAlignment="1"/>
    <xf numFmtId="1" fontId="14" fillId="26" borderId="0" xfId="63" applyNumberFormat="1" applyFont="1" applyFill="1" applyBorder="1" applyAlignment="1">
      <alignment horizontal="center" vertical="center" wrapText="1"/>
    </xf>
    <xf numFmtId="0" fontId="51" fillId="27" borderId="0" xfId="66" applyFont="1" applyFill="1" applyBorder="1" applyAlignment="1">
      <alignment horizontal="left"/>
    </xf>
    <xf numFmtId="164" fontId="68" fillId="0" borderId="0" xfId="0" applyNumberFormat="1" applyFont="1"/>
    <xf numFmtId="164" fontId="68" fillId="0" borderId="0" xfId="0" applyNumberFormat="1" applyFont="1" applyAlignment="1"/>
    <xf numFmtId="0" fontId="13" fillId="0" borderId="11" xfId="0" applyFont="1" applyFill="1" applyBorder="1" applyAlignment="1">
      <alignment horizontal="center"/>
    </xf>
    <xf numFmtId="164" fontId="4" fillId="0" borderId="0" xfId="70" applyNumberFormat="1" applyFill="1"/>
    <xf numFmtId="165" fontId="4" fillId="0" borderId="0" xfId="70" applyNumberFormat="1" applyFill="1" applyAlignment="1">
      <alignment vertical="center"/>
    </xf>
    <xf numFmtId="0" fontId="68" fillId="0" borderId="0" xfId="70" applyFont="1" applyFill="1"/>
    <xf numFmtId="166" fontId="4" fillId="0" borderId="0" xfId="70" applyNumberFormat="1" applyFill="1"/>
    <xf numFmtId="1" fontId="114" fillId="26" borderId="0" xfId="70" applyNumberFormat="1" applyFont="1" applyFill="1" applyBorder="1" applyAlignment="1">
      <alignment horizontal="right"/>
    </xf>
    <xf numFmtId="0" fontId="18" fillId="27" borderId="0" xfId="40" applyFont="1" applyFill="1" applyBorder="1" applyAlignment="1"/>
    <xf numFmtId="167" fontId="11" fillId="26" borderId="0" xfId="70" applyNumberFormat="1" applyFont="1" applyFill="1" applyBorder="1" applyAlignment="1">
      <alignment horizontal="right"/>
    </xf>
    <xf numFmtId="0" fontId="50" fillId="26" borderId="0" xfId="70" applyFont="1" applyFill="1"/>
    <xf numFmtId="0" fontId="13" fillId="25" borderId="65" xfId="70" applyFont="1" applyFill="1" applyBorder="1" applyAlignment="1">
      <alignment horizontal="center"/>
    </xf>
    <xf numFmtId="3" fontId="94" fillId="25" borderId="0" xfId="63" applyNumberFormat="1" applyFont="1" applyFill="1" applyBorder="1" applyAlignment="1"/>
    <xf numFmtId="0" fontId="18" fillId="24" borderId="19" xfId="61" applyFont="1" applyFill="1" applyBorder="1" applyAlignment="1">
      <alignment horizontal="left" wrapText="1"/>
    </xf>
    <xf numFmtId="3" fontId="31" fillId="0" borderId="0" xfId="70" applyNumberFormat="1" applyFont="1"/>
    <xf numFmtId="0" fontId="13" fillId="26" borderId="12" xfId="70" applyFont="1" applyFill="1" applyBorder="1" applyAlignment="1">
      <alignment horizontal="center"/>
    </xf>
    <xf numFmtId="0" fontId="13" fillId="25" borderId="12" xfId="51" applyFont="1" applyFill="1" applyBorder="1" applyAlignment="1">
      <alignment horizontal="center" vertical="center"/>
    </xf>
    <xf numFmtId="0" fontId="4" fillId="26" borderId="0" xfId="52" applyFill="1" applyBorder="1"/>
    <xf numFmtId="0" fontId="13" fillId="25" borderId="0" xfId="52" applyFont="1" applyFill="1" applyBorder="1" applyAlignment="1">
      <alignment horizontal="left"/>
    </xf>
    <xf numFmtId="0" fontId="110" fillId="25" borderId="0" xfId="52" applyFont="1" applyFill="1" applyBorder="1" applyAlignment="1">
      <alignment horizontal="left"/>
    </xf>
    <xf numFmtId="0" fontId="13" fillId="25" borderId="0" xfId="51" applyFont="1" applyFill="1" applyBorder="1" applyAlignment="1">
      <alignment horizontal="right"/>
    </xf>
    <xf numFmtId="0" fontId="0" fillId="26" borderId="22" xfId="51" applyFont="1" applyFill="1" applyBorder="1"/>
    <xf numFmtId="0" fontId="11" fillId="25" borderId="22" xfId="51" applyFont="1" applyFill="1" applyBorder="1" applyAlignment="1">
      <alignment horizontal="left"/>
    </xf>
    <xf numFmtId="0" fontId="50" fillId="25" borderId="22" xfId="51" applyFont="1" applyFill="1" applyBorder="1" applyAlignment="1">
      <alignment horizontal="left"/>
    </xf>
    <xf numFmtId="0" fontId="0" fillId="0" borderId="22" xfId="51" applyFont="1" applyBorder="1"/>
    <xf numFmtId="0" fontId="18" fillId="0" borderId="0" xfId="51" applyFont="1" applyBorder="1" applyAlignment="1">
      <alignment vertical="top"/>
    </xf>
    <xf numFmtId="0" fontId="7" fillId="25" borderId="0" xfId="51" applyFont="1" applyFill="1" applyBorder="1"/>
    <xf numFmtId="0" fontId="13" fillId="25" borderId="11" xfId="51" applyFont="1" applyFill="1" applyBorder="1" applyAlignment="1">
      <alignment horizontal="center" vertical="center"/>
    </xf>
    <xf numFmtId="0" fontId="13" fillId="25" borderId="0" xfId="51" applyFont="1" applyFill="1" applyBorder="1" applyAlignment="1">
      <alignment horizontal="center" vertical="center"/>
    </xf>
    <xf numFmtId="49" fontId="13" fillId="25" borderId="0" xfId="51" applyNumberFormat="1" applyFont="1" applyFill="1" applyBorder="1" applyAlignment="1">
      <alignment horizontal="center" vertical="center" wrapText="1"/>
    </xf>
    <xf numFmtId="0" fontId="11" fillId="26" borderId="0" xfId="51" applyFont="1" applyFill="1" applyBorder="1" applyAlignment="1">
      <alignment horizontal="center"/>
    </xf>
    <xf numFmtId="0" fontId="18" fillId="25" borderId="0" xfId="51" applyFont="1" applyFill="1" applyBorder="1" applyAlignment="1">
      <alignment horizontal="center"/>
    </xf>
    <xf numFmtId="1" fontId="18" fillId="25" borderId="10" xfId="51" applyNumberFormat="1" applyFont="1" applyFill="1" applyBorder="1" applyAlignment="1">
      <alignment horizontal="center"/>
    </xf>
    <xf numFmtId="3" fontId="18" fillId="24" borderId="0" xfId="61" applyNumberFormat="1" applyFont="1" applyFill="1" applyBorder="1" applyAlignment="1">
      <alignment horizontal="center" wrapText="1"/>
    </xf>
    <xf numFmtId="0" fontId="11" fillId="25" borderId="19" xfId="51" applyFont="1" applyFill="1" applyBorder="1" applyAlignment="1">
      <alignment horizontal="center"/>
    </xf>
    <xf numFmtId="0" fontId="11" fillId="25" borderId="0" xfId="51" applyFont="1" applyFill="1" applyAlignment="1">
      <alignment horizontal="center"/>
    </xf>
    <xf numFmtId="0" fontId="11" fillId="0" borderId="0" xfId="51" applyFont="1" applyAlignment="1">
      <alignment horizontal="center"/>
    </xf>
    <xf numFmtId="165" fontId="14" fillId="27" borderId="0" xfId="61" applyNumberFormat="1" applyFont="1" applyFill="1" applyBorder="1" applyAlignment="1">
      <alignment horizontal="center" wrapText="1"/>
    </xf>
    <xf numFmtId="165" fontId="13" fillId="27" borderId="0" xfId="61" applyNumberFormat="1" applyFont="1" applyFill="1" applyBorder="1" applyAlignment="1">
      <alignment horizontal="center" wrapText="1"/>
    </xf>
    <xf numFmtId="0" fontId="13" fillId="41" borderId="0" xfId="61" applyFont="1" applyFill="1" applyBorder="1" applyAlignment="1">
      <alignment horizontal="left"/>
    </xf>
    <xf numFmtId="167" fontId="10" fillId="36" borderId="0" xfId="70" applyNumberFormat="1" applyFont="1" applyFill="1" applyBorder="1" applyAlignment="1">
      <alignment horizontal="right" indent="3"/>
    </xf>
    <xf numFmtId="4" fontId="13" fillId="41" borderId="0" xfId="61" applyNumberFormat="1" applyFont="1" applyFill="1" applyBorder="1" applyAlignment="1">
      <alignment horizontal="right" wrapText="1" indent="4"/>
    </xf>
    <xf numFmtId="4" fontId="109" fillId="27" borderId="0" xfId="61" applyNumberFormat="1" applyFont="1" applyFill="1" applyBorder="1" applyAlignment="1">
      <alignment horizontal="right" wrapText="1" indent="4"/>
    </xf>
    <xf numFmtId="165" fontId="127" fillId="27" borderId="0" xfId="61" applyNumberFormat="1" applyFont="1" applyFill="1" applyBorder="1" applyAlignment="1">
      <alignment horizontal="center" wrapText="1"/>
    </xf>
    <xf numFmtId="1" fontId="13" fillId="26" borderId="12" xfId="63" applyNumberFormat="1" applyFont="1" applyFill="1" applyBorder="1" applyAlignment="1">
      <alignment horizontal="center" vertical="center"/>
    </xf>
    <xf numFmtId="0" fontId="7" fillId="0" borderId="0" xfId="62" applyFont="1"/>
    <xf numFmtId="165" fontId="68" fillId="0" borderId="0" xfId="70" applyNumberFormat="1" applyFont="1" applyFill="1"/>
    <xf numFmtId="0" fontId="13" fillId="25" borderId="52" xfId="70" applyFont="1" applyFill="1" applyBorder="1" applyAlignment="1">
      <alignment horizontal="center"/>
    </xf>
    <xf numFmtId="0" fontId="13" fillId="25" borderId="11" xfId="70" applyFont="1" applyFill="1" applyBorder="1" applyAlignment="1">
      <alignment horizontal="center"/>
    </xf>
    <xf numFmtId="0" fontId="13" fillId="25" borderId="58" xfId="0" applyFont="1" applyFill="1" applyBorder="1" applyAlignment="1">
      <alignment horizontal="center"/>
    </xf>
    <xf numFmtId="0" fontId="13" fillId="25" borderId="12" xfId="62" applyFont="1" applyFill="1" applyBorder="1" applyAlignment="1">
      <alignment horizontal="center"/>
    </xf>
    <xf numFmtId="0" fontId="50" fillId="0" borderId="0" xfId="70" applyFont="1" applyProtection="1">
      <protection locked="0"/>
    </xf>
    <xf numFmtId="0" fontId="11" fillId="25" borderId="23" xfId="70" applyFont="1" applyFill="1" applyBorder="1" applyAlignment="1">
      <alignment horizontal="left"/>
    </xf>
    <xf numFmtId="0" fontId="11" fillId="25" borderId="0" xfId="70" applyFont="1" applyFill="1" applyBorder="1" applyAlignment="1">
      <alignment horizontal="left"/>
    </xf>
    <xf numFmtId="0" fontId="31" fillId="25" borderId="13" xfId="70" applyFont="1" applyFill="1" applyBorder="1" applyAlignment="1">
      <alignment horizontal="center" vertical="center" wrapText="1"/>
    </xf>
    <xf numFmtId="0" fontId="31" fillId="25" borderId="49" xfId="70" applyFont="1" applyFill="1" applyBorder="1" applyAlignment="1">
      <alignment horizontal="center" vertical="center" wrapText="1"/>
    </xf>
    <xf numFmtId="0" fontId="10" fillId="24" borderId="0" xfId="66" applyFont="1" applyFill="1" applyBorder="1" applyAlignment="1">
      <alignment horizontal="left" vertical="center"/>
    </xf>
    <xf numFmtId="0" fontId="52" fillId="25" borderId="0" xfId="63" applyFont="1" applyFill="1" applyBorder="1" applyAlignment="1">
      <alignment horizontal="left" vertical="center" wrapText="1"/>
    </xf>
    <xf numFmtId="0" fontId="14" fillId="25" borderId="0" xfId="70" applyFont="1" applyFill="1" applyBorder="1" applyAlignment="1">
      <alignment vertical="center"/>
    </xf>
    <xf numFmtId="4" fontId="5" fillId="25" borderId="0" xfId="63" applyNumberFormat="1" applyFont="1" applyFill="1" applyBorder="1" applyAlignment="1">
      <alignment horizontal="left" vertical="center" wrapText="1"/>
    </xf>
    <xf numFmtId="0" fontId="5" fillId="26" borderId="0" xfId="70" applyFont="1" applyFill="1" applyBorder="1" applyAlignment="1">
      <alignment vertical="center" wrapText="1"/>
    </xf>
    <xf numFmtId="0" fontId="5" fillId="25" borderId="0" xfId="70" applyFont="1" applyFill="1" applyBorder="1" applyAlignment="1">
      <alignment vertical="center" wrapText="1"/>
    </xf>
    <xf numFmtId="0" fontId="50" fillId="25" borderId="0" xfId="70" applyFont="1" applyFill="1" applyAlignment="1">
      <alignment vertical="center"/>
    </xf>
    <xf numFmtId="0" fontId="50" fillId="25" borderId="20" xfId="70" applyFont="1" applyFill="1" applyBorder="1" applyAlignment="1">
      <alignment vertical="center"/>
    </xf>
    <xf numFmtId="0" fontId="10" fillId="25" borderId="0" xfId="63" applyFont="1" applyFill="1" applyBorder="1" applyAlignment="1">
      <alignment horizontal="left" vertical="center" wrapText="1"/>
    </xf>
    <xf numFmtId="0" fontId="50" fillId="0" borderId="0" xfId="70" applyFont="1" applyAlignment="1">
      <alignment vertical="center"/>
    </xf>
    <xf numFmtId="0" fontId="10" fillId="24" borderId="0" xfId="40" applyFont="1" applyFill="1" applyBorder="1" applyAlignment="1">
      <alignment horizontal="left" vertical="center"/>
    </xf>
    <xf numFmtId="0" fontId="5" fillId="25" borderId="0" xfId="70" applyFont="1" applyFill="1" applyAlignment="1">
      <alignment vertical="center"/>
    </xf>
    <xf numFmtId="0" fontId="5" fillId="25" borderId="20" xfId="70" applyFont="1" applyFill="1" applyBorder="1" applyAlignment="1">
      <alignment vertical="center"/>
    </xf>
    <xf numFmtId="0" fontId="5" fillId="25" borderId="0" xfId="70" applyFont="1" applyFill="1" applyBorder="1" applyAlignment="1">
      <alignment vertical="center"/>
    </xf>
    <xf numFmtId="0" fontId="5" fillId="0" borderId="0" xfId="70" applyFont="1" applyAlignment="1">
      <alignment vertical="center"/>
    </xf>
    <xf numFmtId="0" fontId="10" fillId="24" borderId="0" xfId="40" applyFont="1" applyFill="1" applyBorder="1" applyAlignment="1">
      <alignment vertical="center"/>
    </xf>
    <xf numFmtId="0" fontId="10" fillId="27" borderId="0" xfId="40" applyFont="1" applyFill="1" applyBorder="1" applyAlignment="1">
      <alignment vertical="center"/>
    </xf>
    <xf numFmtId="4" fontId="5" fillId="26" borderId="0" xfId="63" applyNumberFormat="1" applyFont="1" applyFill="1" applyBorder="1" applyAlignment="1">
      <alignment horizontal="left" vertical="center" wrapText="1"/>
    </xf>
    <xf numFmtId="0" fontId="10" fillId="27" borderId="0" xfId="66" applyFont="1" applyFill="1" applyBorder="1" applyAlignment="1">
      <alignment horizontal="left" vertical="center"/>
    </xf>
    <xf numFmtId="0" fontId="5" fillId="26" borderId="0" xfId="70" applyFont="1" applyFill="1" applyAlignment="1">
      <alignment vertical="center" wrapText="1"/>
    </xf>
    <xf numFmtId="0" fontId="5" fillId="26" borderId="0" xfId="70" applyFont="1" applyFill="1" applyAlignment="1">
      <alignment vertical="center"/>
    </xf>
    <xf numFmtId="0" fontId="5" fillId="26" borderId="0" xfId="63" applyFont="1" applyFill="1" applyBorder="1" applyAlignment="1">
      <alignment horizontal="left" vertical="center" wrapText="1"/>
    </xf>
    <xf numFmtId="0" fontId="5" fillId="26" borderId="0" xfId="70" quotePrefix="1" applyFont="1" applyFill="1" applyBorder="1" applyAlignment="1">
      <alignment vertical="center" wrapText="1"/>
    </xf>
    <xf numFmtId="0" fontId="5" fillId="25" borderId="0" xfId="70" quotePrefix="1" applyFont="1" applyFill="1" applyBorder="1" applyAlignment="1">
      <alignment vertical="center" wrapText="1"/>
    </xf>
    <xf numFmtId="0" fontId="5" fillId="25" borderId="0" xfId="63" applyFont="1" applyFill="1" applyBorder="1" applyAlignment="1">
      <alignment horizontal="left" vertical="center" wrapText="1"/>
    </xf>
    <xf numFmtId="173" fontId="5" fillId="25" borderId="0" xfId="70" applyNumberFormat="1" applyFont="1" applyFill="1" applyBorder="1" applyAlignment="1">
      <alignment horizontal="left"/>
    </xf>
    <xf numFmtId="0" fontId="13" fillId="25" borderId="18" xfId="70" applyFont="1" applyFill="1" applyBorder="1" applyAlignment="1">
      <alignment horizontal="left"/>
    </xf>
    <xf numFmtId="0" fontId="83" fillId="25" borderId="0" xfId="78" applyFont="1" applyFill="1" applyBorder="1" applyAlignment="1">
      <alignment horizontal="left"/>
    </xf>
    <xf numFmtId="0" fontId="11" fillId="25" borderId="0" xfId="70" applyFont="1" applyFill="1" applyBorder="1" applyAlignment="1">
      <alignment horizontal="left"/>
    </xf>
    <xf numFmtId="171" fontId="83" fillId="26" borderId="49" xfId="70" applyNumberFormat="1" applyFont="1" applyFill="1" applyBorder="1" applyAlignment="1">
      <alignment horizontal="right" wrapText="1" indent="1"/>
    </xf>
    <xf numFmtId="171" fontId="10" fillId="26" borderId="0" xfId="70" applyNumberFormat="1" applyFont="1" applyFill="1" applyBorder="1" applyAlignment="1">
      <alignment horizontal="right" vertical="center" wrapText="1" indent="1"/>
    </xf>
    <xf numFmtId="171" fontId="5" fillId="26" borderId="0" xfId="70" applyNumberFormat="1" applyFont="1" applyFill="1" applyBorder="1" applyAlignment="1">
      <alignment horizontal="right" vertical="center" wrapText="1" indent="1"/>
    </xf>
    <xf numFmtId="171" fontId="10" fillId="26" borderId="0" xfId="70" applyNumberFormat="1" applyFont="1" applyFill="1" applyBorder="1" applyAlignment="1">
      <alignment horizontal="right" vertical="center" indent="1"/>
    </xf>
    <xf numFmtId="171" fontId="5" fillId="26" borderId="0" xfId="70" applyNumberFormat="1" applyFont="1" applyFill="1" applyBorder="1" applyAlignment="1">
      <alignment horizontal="right" vertical="center" indent="1"/>
    </xf>
    <xf numFmtId="0" fontId="10" fillId="26" borderId="0" xfId="70" applyFont="1" applyFill="1" applyBorder="1" applyAlignment="1">
      <alignment horizontal="right" vertical="center" indent="1"/>
    </xf>
    <xf numFmtId="171" fontId="83" fillId="26" borderId="49" xfId="70" applyNumberFormat="1" applyFont="1" applyFill="1" applyBorder="1" applyAlignment="1">
      <alignment horizontal="right" wrapText="1" indent="2"/>
    </xf>
    <xf numFmtId="165" fontId="83" fillId="26" borderId="0" xfId="70" applyNumberFormat="1" applyFont="1" applyFill="1" applyBorder="1" applyAlignment="1">
      <alignment horizontal="right" vertical="center" wrapText="1" indent="2"/>
    </xf>
    <xf numFmtId="165" fontId="83" fillId="25" borderId="0" xfId="70" applyNumberFormat="1" applyFont="1" applyFill="1" applyBorder="1" applyAlignment="1">
      <alignment horizontal="right" vertical="center" wrapText="1" indent="2"/>
    </xf>
    <xf numFmtId="3" fontId="83" fillId="25" borderId="0" xfId="70" applyNumberFormat="1" applyFont="1" applyFill="1" applyBorder="1" applyAlignment="1">
      <alignment horizontal="right" vertical="center" wrapText="1" indent="2"/>
    </xf>
    <xf numFmtId="171" fontId="10" fillId="26" borderId="0" xfId="70" applyNumberFormat="1" applyFont="1" applyFill="1" applyBorder="1" applyAlignment="1">
      <alignment horizontal="right" vertical="center" wrapText="1" indent="2"/>
    </xf>
    <xf numFmtId="165" fontId="10" fillId="26" borderId="0" xfId="70" applyNumberFormat="1" applyFont="1" applyFill="1" applyBorder="1" applyAlignment="1">
      <alignment horizontal="right" vertical="center" wrapText="1" indent="2"/>
    </xf>
    <xf numFmtId="165" fontId="10" fillId="25" borderId="0" xfId="70" applyNumberFormat="1" applyFont="1" applyFill="1" applyBorder="1" applyAlignment="1">
      <alignment horizontal="right" vertical="center" wrapText="1" indent="2"/>
    </xf>
    <xf numFmtId="3" fontId="10" fillId="25" borderId="0" xfId="70" applyNumberFormat="1" applyFont="1" applyFill="1" applyBorder="1" applyAlignment="1">
      <alignment horizontal="right" vertical="center" wrapText="1" indent="2"/>
    </xf>
    <xf numFmtId="171" fontId="5" fillId="26" borderId="0" xfId="70" applyNumberFormat="1" applyFont="1" applyFill="1" applyBorder="1" applyAlignment="1">
      <alignment horizontal="right" vertical="center" wrapText="1" indent="2"/>
    </xf>
    <xf numFmtId="165" fontId="5" fillId="26" borderId="0" xfId="70" applyNumberFormat="1" applyFont="1" applyFill="1" applyBorder="1" applyAlignment="1">
      <alignment horizontal="right" vertical="center" wrapText="1" indent="2"/>
    </xf>
    <xf numFmtId="165" fontId="5" fillId="25" borderId="0" xfId="70" applyNumberFormat="1" applyFont="1" applyFill="1" applyBorder="1" applyAlignment="1">
      <alignment horizontal="right" vertical="center" wrapText="1" indent="2"/>
    </xf>
    <xf numFmtId="3" fontId="5" fillId="25" borderId="0" xfId="70" applyNumberFormat="1" applyFont="1" applyFill="1" applyBorder="1" applyAlignment="1">
      <alignment horizontal="right" vertical="center" wrapText="1" indent="2"/>
    </xf>
    <xf numFmtId="171" fontId="10" fillId="26" borderId="0" xfId="70" applyNumberFormat="1" applyFont="1" applyFill="1" applyBorder="1" applyAlignment="1">
      <alignment horizontal="right" vertical="center" indent="2"/>
    </xf>
    <xf numFmtId="171" fontId="5" fillId="26" borderId="0" xfId="70" applyNumberFormat="1" applyFont="1" applyFill="1" applyBorder="1" applyAlignment="1">
      <alignment horizontal="right" vertical="center" indent="2"/>
    </xf>
    <xf numFmtId="0" fontId="10" fillId="26" borderId="0" xfId="70" applyFont="1" applyFill="1" applyBorder="1" applyAlignment="1">
      <alignment horizontal="right" vertical="center" indent="2"/>
    </xf>
    <xf numFmtId="0" fontId="14" fillId="41" borderId="0" xfId="61" applyFont="1" applyFill="1" applyBorder="1" applyAlignment="1">
      <alignment horizontal="left" indent="1"/>
    </xf>
    <xf numFmtId="3" fontId="18" fillId="41" borderId="0" xfId="61" applyNumberFormat="1" applyFont="1" applyFill="1" applyBorder="1" applyAlignment="1">
      <alignment horizontal="center" wrapText="1"/>
    </xf>
    <xf numFmtId="0" fontId="14" fillId="41" borderId="0" xfId="61" applyFont="1" applyFill="1" applyBorder="1" applyAlignment="1"/>
    <xf numFmtId="0" fontId="4" fillId="25" borderId="0" xfId="70" applyFill="1" applyAlignment="1">
      <alignment wrapText="1"/>
    </xf>
    <xf numFmtId="0" fontId="4" fillId="25" borderId="20" xfId="70" applyFill="1" applyBorder="1" applyAlignment="1">
      <alignment wrapText="1"/>
    </xf>
    <xf numFmtId="3" fontId="18" fillId="26" borderId="0" xfId="70" applyNumberFormat="1" applyFont="1" applyFill="1" applyBorder="1" applyAlignment="1">
      <alignment horizontal="center" vertical="center" wrapText="1"/>
    </xf>
    <xf numFmtId="167" fontId="18" fillId="26" borderId="0" xfId="0" applyNumberFormat="1" applyFont="1" applyFill="1" applyBorder="1" applyAlignment="1">
      <alignment horizontal="center" vertical="center" wrapText="1"/>
    </xf>
    <xf numFmtId="167" fontId="18" fillId="26" borderId="60" xfId="70" applyNumberFormat="1" applyFont="1" applyFill="1" applyBorder="1" applyAlignment="1">
      <alignment horizontal="center" vertical="center" wrapText="1"/>
    </xf>
    <xf numFmtId="167" fontId="18" fillId="26" borderId="0" xfId="70" applyNumberFormat="1" applyFont="1" applyFill="1" applyBorder="1" applyAlignment="1">
      <alignment horizontal="center" vertical="center" wrapText="1"/>
    </xf>
    <xf numFmtId="0" fontId="7" fillId="25" borderId="0" xfId="70" applyFont="1" applyFill="1" applyBorder="1" applyAlignment="1">
      <alignment wrapText="1"/>
    </xf>
    <xf numFmtId="0" fontId="4" fillId="25" borderId="0" xfId="70" applyFill="1" applyBorder="1" applyAlignment="1">
      <alignment wrapText="1"/>
    </xf>
    <xf numFmtId="0" fontId="4" fillId="0" borderId="0" xfId="70" applyAlignment="1">
      <alignment wrapText="1"/>
    </xf>
    <xf numFmtId="165" fontId="4" fillId="0" borderId="0" xfId="70" applyNumberFormat="1" applyAlignment="1">
      <alignment wrapText="1"/>
    </xf>
    <xf numFmtId="1" fontId="56" fillId="0" borderId="0" xfId="70" applyNumberFormat="1" applyFont="1"/>
    <xf numFmtId="0" fontId="50" fillId="25" borderId="0" xfId="70" applyFont="1" applyFill="1" applyProtection="1">
      <protection locked="0"/>
    </xf>
    <xf numFmtId="0" fontId="4" fillId="25" borderId="0" xfId="72" applyFill="1" applyBorder="1"/>
    <xf numFmtId="0" fontId="11" fillId="25" borderId="0" xfId="62" applyFont="1" applyFill="1" applyBorder="1" applyAlignment="1">
      <alignment horizontal="left" vertical="center"/>
    </xf>
    <xf numFmtId="0" fontId="4" fillId="25" borderId="19" xfId="72" applyFill="1" applyBorder="1" applyAlignment="1">
      <alignment vertical="center"/>
    </xf>
    <xf numFmtId="0" fontId="4" fillId="25" borderId="0" xfId="72" applyFill="1" applyBorder="1" applyAlignment="1">
      <alignment vertical="center"/>
    </xf>
    <xf numFmtId="0" fontId="7" fillId="25" borderId="19" xfId="72" applyFont="1" applyFill="1" applyBorder="1"/>
    <xf numFmtId="0" fontId="7" fillId="25" borderId="0" xfId="72" applyFont="1" applyFill="1" applyBorder="1"/>
    <xf numFmtId="0" fontId="58" fillId="25" borderId="0" xfId="62" applyFont="1" applyFill="1" applyAlignment="1">
      <alignment vertical="center"/>
    </xf>
    <xf numFmtId="0" fontId="58" fillId="25" borderId="0" xfId="62" applyFont="1" applyFill="1" applyBorder="1" applyAlignment="1">
      <alignment vertical="center"/>
    </xf>
    <xf numFmtId="0" fontId="7" fillId="25" borderId="19" xfId="72" applyFont="1" applyFill="1" applyBorder="1" applyAlignment="1">
      <alignment vertical="center"/>
    </xf>
    <xf numFmtId="0" fontId="58" fillId="0" borderId="0" xfId="62" applyFont="1" applyAlignment="1">
      <alignment vertical="center"/>
    </xf>
    <xf numFmtId="3" fontId="7" fillId="25" borderId="0" xfId="72" applyNumberFormat="1" applyFont="1" applyFill="1" applyBorder="1"/>
    <xf numFmtId="3" fontId="56" fillId="0" borderId="0" xfId="62" applyNumberFormat="1" applyFont="1"/>
    <xf numFmtId="49" fontId="14" fillId="25" borderId="0" xfId="62" applyNumberFormat="1" applyFont="1" applyFill="1" applyBorder="1" applyAlignment="1">
      <alignment horizontal="right"/>
    </xf>
    <xf numFmtId="0" fontId="16" fillId="0" borderId="0" xfId="71" applyFont="1" applyFill="1" applyBorder="1" applyAlignment="1">
      <alignment horizontal="center" vertical="center"/>
    </xf>
    <xf numFmtId="0" fontId="5" fillId="0" borderId="0" xfId="178" applyFont="1"/>
    <xf numFmtId="0" fontId="4" fillId="0" borderId="0" xfId="178" applyFont="1"/>
    <xf numFmtId="0" fontId="13" fillId="26" borderId="68" xfId="70" applyFont="1" applyFill="1" applyBorder="1" applyAlignment="1"/>
    <xf numFmtId="0" fontId="4" fillId="26" borderId="0" xfId="62" applyFill="1"/>
    <xf numFmtId="0" fontId="56" fillId="26" borderId="0" xfId="62" applyFont="1" applyFill="1"/>
    <xf numFmtId="0" fontId="50" fillId="25" borderId="19" xfId="70" applyFont="1" applyFill="1" applyBorder="1" applyProtection="1">
      <protection locked="0"/>
    </xf>
    <xf numFmtId="0" fontId="50" fillId="25" borderId="0" xfId="70" applyFont="1" applyFill="1" applyBorder="1" applyProtection="1">
      <protection locked="0"/>
    </xf>
    <xf numFmtId="0" fontId="18" fillId="24" borderId="0" xfId="40" applyFont="1" applyFill="1" applyBorder="1" applyProtection="1">
      <protection locked="0"/>
    </xf>
    <xf numFmtId="0" fontId="14" fillId="24" borderId="0" xfId="40" applyFont="1" applyFill="1" applyBorder="1" applyProtection="1">
      <protection locked="0"/>
    </xf>
    <xf numFmtId="167" fontId="14" fillId="25" borderId="0" xfId="70" applyNumberFormat="1" applyFont="1" applyFill="1" applyBorder="1" applyAlignment="1" applyProtection="1">
      <alignment horizontal="right"/>
      <protection locked="0"/>
    </xf>
    <xf numFmtId="0" fontId="8" fillId="25" borderId="0" xfId="70" applyFont="1" applyFill="1" applyBorder="1" applyProtection="1">
      <protection locked="0"/>
    </xf>
    <xf numFmtId="0" fontId="11" fillId="25" borderId="0" xfId="0" applyFont="1" applyFill="1" applyBorder="1" applyAlignment="1">
      <alignment horizontal="left" vertical="center"/>
    </xf>
    <xf numFmtId="49" fontId="62" fillId="24" borderId="0" xfId="40" applyNumberFormat="1" applyFont="1" applyFill="1" applyBorder="1" applyAlignment="1">
      <alignment horizontal="center" readingOrder="1"/>
    </xf>
    <xf numFmtId="175" fontId="64" fillId="26" borderId="0" xfId="62" applyNumberFormat="1" applyFont="1" applyFill="1" applyBorder="1" applyAlignment="1">
      <alignment horizontal="right" vertical="center" wrapText="1"/>
    </xf>
    <xf numFmtId="49" fontId="62" fillId="38" borderId="0" xfId="40" applyNumberFormat="1" applyFont="1" applyFill="1" applyBorder="1" applyAlignment="1">
      <alignment horizontal="center" vertical="center" readingOrder="1"/>
    </xf>
    <xf numFmtId="0" fontId="18" fillId="25" borderId="0" xfId="62" applyFont="1" applyFill="1" applyBorder="1" applyAlignment="1">
      <alignment horizontal="right"/>
    </xf>
    <xf numFmtId="0" fontId="11" fillId="25" borderId="22" xfId="62" applyFont="1" applyFill="1" applyBorder="1" applyAlignment="1">
      <alignment horizontal="left"/>
    </xf>
    <xf numFmtId="0" fontId="10" fillId="25" borderId="0" xfId="62" applyFont="1" applyFill="1" applyBorder="1" applyAlignment="1">
      <alignment horizontal="center"/>
    </xf>
    <xf numFmtId="0" fontId="83" fillId="25" borderId="0" xfId="62" applyFont="1" applyFill="1" applyBorder="1" applyAlignment="1">
      <alignment horizontal="right" vertical="center" indent="3"/>
    </xf>
    <xf numFmtId="3" fontId="83" fillId="25" borderId="0" xfId="62" applyNumberFormat="1" applyFont="1" applyFill="1" applyBorder="1" applyAlignment="1">
      <alignment horizontal="right" vertical="center" indent="3"/>
    </xf>
    <xf numFmtId="0" fontId="96" fillId="25" borderId="0" xfId="71" applyFont="1" applyFill="1" applyBorder="1" applyAlignment="1">
      <alignment horizontal="left" vertical="center"/>
    </xf>
    <xf numFmtId="3" fontId="86" fillId="24" borderId="0" xfId="40" applyNumberFormat="1" applyFont="1" applyFill="1" applyBorder="1" applyAlignment="1">
      <alignment horizontal="left" vertical="center" wrapText="1" indent="1"/>
    </xf>
    <xf numFmtId="0" fontId="86" fillId="25" borderId="0" xfId="62" applyFont="1" applyFill="1" applyBorder="1" applyAlignment="1">
      <alignment horizontal="right" vertical="center" indent="3"/>
    </xf>
    <xf numFmtId="3" fontId="86" fillId="25" borderId="0" xfId="62" applyNumberFormat="1" applyFont="1" applyFill="1" applyBorder="1" applyAlignment="1">
      <alignment horizontal="right" vertical="center" indent="3"/>
    </xf>
    <xf numFmtId="0" fontId="13" fillId="25" borderId="0" xfId="62" applyFont="1" applyFill="1" applyBorder="1" applyAlignment="1">
      <alignment horizontal="center" vertical="center" wrapText="1"/>
    </xf>
    <xf numFmtId="0" fontId="131" fillId="25" borderId="0" xfId="62" applyFont="1" applyFill="1" applyBorder="1" applyAlignment="1">
      <alignment horizontal="center" vertical="center"/>
    </xf>
    <xf numFmtId="0" fontId="14" fillId="25" borderId="12" xfId="62" applyFont="1" applyFill="1" applyBorder="1" applyAlignment="1">
      <alignment horizontal="center" vertical="center" wrapText="1"/>
    </xf>
    <xf numFmtId="0" fontId="18" fillId="25" borderId="0" xfId="62" applyFont="1" applyFill="1" applyBorder="1" applyAlignment="1">
      <alignment horizontal="center" vertical="center" wrapText="1"/>
    </xf>
    <xf numFmtId="178" fontId="83" fillId="26" borderId="0" xfId="71" applyNumberFormat="1" applyFont="1" applyFill="1" applyBorder="1" applyAlignment="1">
      <alignment horizontal="right" vertical="center"/>
    </xf>
    <xf numFmtId="0" fontId="13" fillId="27" borderId="0" xfId="179" applyFont="1" applyFill="1" applyBorder="1" applyAlignment="1">
      <alignment horizontal="left"/>
    </xf>
    <xf numFmtId="178" fontId="86" fillId="26" borderId="0" xfId="71" applyNumberFormat="1" applyFont="1" applyFill="1" applyBorder="1" applyAlignment="1">
      <alignment horizontal="right" vertical="center"/>
    </xf>
    <xf numFmtId="0" fontId="13" fillId="27" borderId="0" xfId="179" applyFont="1" applyFill="1" applyBorder="1" applyAlignment="1">
      <alignment horizontal="left" indent="1"/>
    </xf>
    <xf numFmtId="0" fontId="11" fillId="25" borderId="0" xfId="62" applyFont="1" applyFill="1" applyAlignment="1"/>
    <xf numFmtId="0" fontId="11" fillId="0" borderId="0" xfId="62" applyFont="1" applyBorder="1" applyAlignment="1"/>
    <xf numFmtId="0" fontId="11" fillId="25" borderId="19" xfId="72" applyFont="1" applyFill="1" applyBorder="1" applyAlignment="1"/>
    <xf numFmtId="0" fontId="11" fillId="25" borderId="0" xfId="72" applyFont="1" applyFill="1" applyBorder="1" applyAlignment="1"/>
    <xf numFmtId="0" fontId="11" fillId="0" borderId="0" xfId="62" applyFont="1" applyAlignment="1"/>
    <xf numFmtId="0" fontId="18" fillId="25" borderId="0" xfId="63" applyFont="1" applyFill="1" applyBorder="1" applyAlignment="1">
      <alignment horizontal="left" vertical="center"/>
    </xf>
    <xf numFmtId="0" fontId="5" fillId="26" borderId="0" xfId="63" applyFont="1" applyFill="1" applyAlignment="1"/>
    <xf numFmtId="2" fontId="51" fillId="26" borderId="0" xfId="70" applyNumberFormat="1" applyFont="1" applyFill="1" applyBorder="1" applyAlignment="1">
      <alignment horizontal="center"/>
    </xf>
    <xf numFmtId="0" fontId="124" fillId="0" borderId="0" xfId="70" applyFont="1" applyFill="1" applyAlignment="1" applyProtection="1">
      <alignment vertical="center" wrapText="1"/>
      <protection locked="0"/>
    </xf>
    <xf numFmtId="0" fontId="4" fillId="25" borderId="0" xfId="70" applyFill="1" applyProtection="1"/>
    <xf numFmtId="0" fontId="4" fillId="25" borderId="23" xfId="70" applyFill="1" applyBorder="1" applyProtection="1"/>
    <xf numFmtId="0" fontId="4" fillId="25" borderId="22" xfId="70" applyFill="1" applyBorder="1" applyProtection="1"/>
    <xf numFmtId="0" fontId="4" fillId="25" borderId="0" xfId="70" applyFill="1" applyBorder="1" applyProtection="1"/>
    <xf numFmtId="0" fontId="4" fillId="0" borderId="0" xfId="70" applyFill="1" applyProtection="1">
      <protection locked="0"/>
    </xf>
    <xf numFmtId="0" fontId="4" fillId="0" borderId="0" xfId="70" applyProtection="1">
      <protection locked="0"/>
    </xf>
    <xf numFmtId="0" fontId="4" fillId="25" borderId="20" xfId="70" applyFill="1" applyBorder="1" applyProtection="1"/>
    <xf numFmtId="0" fontId="4" fillId="0" borderId="0" xfId="70" applyBorder="1" applyProtection="1"/>
    <xf numFmtId="0" fontId="72" fillId="25" borderId="0" xfId="70" applyFont="1" applyFill="1" applyBorder="1" applyProtection="1"/>
    <xf numFmtId="0" fontId="4" fillId="25" borderId="0" xfId="70" applyFill="1" applyAlignment="1" applyProtection="1">
      <alignment vertical="center"/>
    </xf>
    <xf numFmtId="0" fontId="4" fillId="25" borderId="20" xfId="70" applyFill="1" applyBorder="1" applyAlignment="1" applyProtection="1">
      <alignment vertical="center"/>
    </xf>
    <xf numFmtId="0" fontId="88" fillId="26" borderId="15" xfId="70" applyFont="1" applyFill="1" applyBorder="1" applyAlignment="1" applyProtection="1">
      <alignment vertical="center"/>
    </xf>
    <xf numFmtId="0" fontId="113" fillId="26" borderId="16" xfId="70" applyFont="1" applyFill="1" applyBorder="1" applyAlignment="1" applyProtection="1">
      <alignment vertical="center"/>
    </xf>
    <xf numFmtId="0" fontId="113" fillId="26" borderId="17" xfId="70" applyFont="1" applyFill="1" applyBorder="1" applyAlignment="1" applyProtection="1">
      <alignment vertical="center"/>
    </xf>
    <xf numFmtId="0" fontId="4" fillId="0" borderId="0" xfId="70" applyFill="1" applyAlignment="1" applyProtection="1">
      <alignment vertical="center"/>
      <protection locked="0"/>
    </xf>
    <xf numFmtId="0" fontId="4" fillId="0" borderId="0" xfId="70" applyAlignment="1" applyProtection="1">
      <alignment vertical="center"/>
      <protection locked="0"/>
    </xf>
    <xf numFmtId="0" fontId="15" fillId="25" borderId="20" xfId="70" applyFont="1" applyFill="1" applyBorder="1" applyProtection="1"/>
    <xf numFmtId="0" fontId="13" fillId="25" borderId="0" xfId="70" applyFont="1" applyFill="1" applyBorder="1" applyAlignment="1" applyProtection="1">
      <alignment horizontal="center" vertical="center"/>
    </xf>
    <xf numFmtId="0" fontId="12" fillId="25" borderId="0" xfId="70" applyFont="1" applyFill="1" applyBorder="1" applyProtection="1"/>
    <xf numFmtId="0" fontId="68" fillId="25" borderId="0" xfId="70" applyFont="1" applyFill="1" applyProtection="1"/>
    <xf numFmtId="0" fontId="68" fillId="25" borderId="20" xfId="70" applyFont="1" applyFill="1" applyBorder="1" applyProtection="1"/>
    <xf numFmtId="0" fontId="68" fillId="0" borderId="0" xfId="70" applyFont="1" applyFill="1" applyProtection="1">
      <protection locked="0"/>
    </xf>
    <xf numFmtId="0" fontId="68" fillId="0" borderId="0" xfId="70" applyFont="1" applyProtection="1">
      <protection locked="0"/>
    </xf>
    <xf numFmtId="0" fontId="15" fillId="25" borderId="0" xfId="70" applyFont="1" applyFill="1" applyBorder="1" applyProtection="1"/>
    <xf numFmtId="0" fontId="7" fillId="25" borderId="0" xfId="70" applyFont="1" applyFill="1" applyBorder="1" applyProtection="1"/>
    <xf numFmtId="0" fontId="15" fillId="0" borderId="0" xfId="70" applyFont="1" applyBorder="1" applyProtection="1"/>
    <xf numFmtId="0" fontId="71" fillId="25" borderId="0" xfId="70" applyFont="1" applyFill="1" applyBorder="1" applyProtection="1"/>
    <xf numFmtId="167" fontId="68" fillId="0" borderId="0" xfId="70" applyNumberFormat="1" applyFont="1" applyFill="1" applyProtection="1">
      <protection locked="0"/>
    </xf>
    <xf numFmtId="167" fontId="4" fillId="0" borderId="0" xfId="70" applyNumberFormat="1" applyFill="1" applyProtection="1">
      <protection locked="0"/>
    </xf>
    <xf numFmtId="0" fontId="69" fillId="25" borderId="0" xfId="70" applyFont="1" applyFill="1" applyProtection="1"/>
    <xf numFmtId="0" fontId="69" fillId="25" borderId="20" xfId="70" applyFont="1" applyFill="1" applyBorder="1" applyProtection="1"/>
    <xf numFmtId="0" fontId="75" fillId="25" borderId="0" xfId="70" applyFont="1" applyFill="1" applyBorder="1" applyProtection="1"/>
    <xf numFmtId="0" fontId="69" fillId="0" borderId="0" xfId="70" applyFont="1" applyFill="1" applyProtection="1">
      <protection locked="0"/>
    </xf>
    <xf numFmtId="0" fontId="69" fillId="0" borderId="0" xfId="70" applyFont="1" applyProtection="1">
      <protection locked="0"/>
    </xf>
    <xf numFmtId="0" fontId="18" fillId="0" borderId="0" xfId="70" applyFont="1" applyBorder="1" applyAlignment="1" applyProtection="1"/>
    <xf numFmtId="167" fontId="4" fillId="0" borderId="0" xfId="70" applyNumberFormat="1" applyFill="1" applyBorder="1" applyProtection="1">
      <protection locked="0"/>
    </xf>
    <xf numFmtId="167" fontId="4" fillId="0" borderId="0" xfId="70" applyNumberFormat="1" applyProtection="1">
      <protection locked="0"/>
    </xf>
    <xf numFmtId="0" fontId="4" fillId="25" borderId="0" xfId="70" applyFill="1" applyBorder="1" applyAlignment="1" applyProtection="1"/>
    <xf numFmtId="0" fontId="132" fillId="0" borderId="0" xfId="70" applyFont="1" applyFill="1" applyProtection="1">
      <protection locked="0"/>
    </xf>
    <xf numFmtId="0" fontId="133" fillId="0" borderId="0" xfId="70" applyFont="1" applyFill="1" applyProtection="1">
      <protection locked="0"/>
    </xf>
    <xf numFmtId="0" fontId="8" fillId="25" borderId="0" xfId="70" applyFont="1" applyFill="1" applyBorder="1" applyProtection="1"/>
    <xf numFmtId="14" fontId="134" fillId="0" borderId="0" xfId="70" applyNumberFormat="1" applyFont="1" applyFill="1" applyAlignment="1" applyProtection="1">
      <protection locked="0"/>
    </xf>
    <xf numFmtId="167" fontId="83" fillId="26" borderId="0" xfId="70" applyNumberFormat="1" applyFont="1" applyFill="1" applyBorder="1" applyAlignment="1" applyProtection="1">
      <alignment horizontal="right"/>
    </xf>
    <xf numFmtId="0" fontId="134" fillId="0" borderId="0" xfId="70" applyFont="1" applyFill="1" applyAlignment="1" applyProtection="1">
      <alignment vertical="center" wrapText="1"/>
      <protection locked="0"/>
    </xf>
    <xf numFmtId="0" fontId="67" fillId="25" borderId="0" xfId="70" applyFont="1" applyFill="1" applyBorder="1" applyAlignment="1" applyProtection="1">
      <alignment horizontal="left"/>
    </xf>
    <xf numFmtId="1" fontId="4" fillId="0" borderId="0" xfId="70" applyNumberFormat="1" applyProtection="1">
      <protection locked="0"/>
    </xf>
    <xf numFmtId="0" fontId="50" fillId="25" borderId="0" xfId="70" applyFont="1" applyFill="1" applyProtection="1"/>
    <xf numFmtId="0" fontId="50" fillId="25" borderId="20" xfId="70" applyFont="1" applyFill="1" applyBorder="1" applyProtection="1"/>
    <xf numFmtId="167" fontId="13" fillId="26" borderId="0" xfId="70" applyNumberFormat="1" applyFont="1" applyFill="1" applyBorder="1" applyAlignment="1" applyProtection="1">
      <alignment horizontal="right"/>
    </xf>
    <xf numFmtId="0" fontId="50" fillId="0" borderId="0" xfId="70" applyFont="1" applyFill="1" applyProtection="1">
      <protection locked="0"/>
    </xf>
    <xf numFmtId="167" fontId="14" fillId="26" borderId="0" xfId="70" applyNumberFormat="1" applyFont="1" applyFill="1" applyBorder="1" applyAlignment="1" applyProtection="1">
      <alignment horizontal="right"/>
    </xf>
    <xf numFmtId="3" fontId="73" fillId="0" borderId="0" xfId="70" applyNumberFormat="1" applyFont="1" applyFill="1" applyAlignment="1" applyProtection="1">
      <alignment horizontal="center"/>
      <protection locked="0"/>
    </xf>
    <xf numFmtId="167" fontId="50" fillId="0" borderId="0" xfId="70" applyNumberFormat="1" applyFont="1" applyFill="1" applyAlignment="1" applyProtection="1">
      <alignment horizontal="center"/>
      <protection locked="0"/>
    </xf>
    <xf numFmtId="0" fontId="73" fillId="25" borderId="20" xfId="70" applyFont="1" applyFill="1" applyBorder="1" applyAlignment="1" applyProtection="1">
      <alignment horizontal="center"/>
    </xf>
    <xf numFmtId="0" fontId="31" fillId="25" borderId="0" xfId="70" applyFont="1" applyFill="1" applyBorder="1" applyProtection="1"/>
    <xf numFmtId="0" fontId="89" fillId="25" borderId="0" xfId="70" applyFont="1" applyFill="1" applyBorder="1" applyAlignment="1" applyProtection="1">
      <alignment horizontal="left" vertical="center"/>
    </xf>
    <xf numFmtId="1" fontId="14" fillId="25" borderId="0" xfId="70" applyNumberFormat="1" applyFont="1" applyFill="1" applyBorder="1" applyAlignment="1" applyProtection="1">
      <alignment horizontal="center"/>
    </xf>
    <xf numFmtId="3" fontId="14" fillId="25" borderId="0" xfId="70" applyNumberFormat="1" applyFont="1" applyFill="1" applyBorder="1" applyAlignment="1" applyProtection="1">
      <alignment horizontal="center"/>
    </xf>
    <xf numFmtId="0" fontId="23" fillId="0" borderId="0" xfId="70" applyFont="1" applyProtection="1">
      <protection locked="0"/>
    </xf>
    <xf numFmtId="0" fontId="23" fillId="0" borderId="0" xfId="70" applyFont="1" applyFill="1" applyProtection="1">
      <protection locked="0"/>
    </xf>
    <xf numFmtId="0" fontId="5" fillId="0" borderId="0" xfId="70" applyFont="1" applyFill="1" applyProtection="1">
      <protection locked="0"/>
    </xf>
    <xf numFmtId="0" fontId="7" fillId="0" borderId="0" xfId="0" applyFont="1"/>
    <xf numFmtId="0" fontId="7" fillId="0" borderId="0" xfId="0" applyFont="1" applyAlignment="1">
      <alignment vertical="center"/>
    </xf>
    <xf numFmtId="0" fontId="135" fillId="0" borderId="0" xfId="180" applyFont="1"/>
    <xf numFmtId="0" fontId="61" fillId="0" borderId="0" xfId="0" applyFont="1"/>
    <xf numFmtId="17" fontId="135" fillId="0" borderId="0" xfId="180" applyNumberFormat="1" applyFont="1"/>
    <xf numFmtId="4" fontId="135" fillId="0" borderId="0" xfId="180" applyNumberFormat="1" applyFont="1"/>
    <xf numFmtId="0" fontId="12" fillId="25" borderId="0" xfId="0" applyFont="1" applyFill="1" applyBorder="1" applyAlignment="1">
      <alignment horizontal="left"/>
    </xf>
    <xf numFmtId="165" fontId="56" fillId="0" borderId="0" xfId="0" applyNumberFormat="1" applyFont="1"/>
    <xf numFmtId="2" fontId="0" fillId="0" borderId="0" xfId="0" applyNumberFormat="1"/>
    <xf numFmtId="2" fontId="0" fillId="0" borderId="0" xfId="0" applyNumberFormat="1" applyAlignment="1">
      <alignment vertical="center"/>
    </xf>
    <xf numFmtId="2" fontId="56" fillId="0" borderId="0" xfId="0" applyNumberFormat="1" applyFont="1"/>
    <xf numFmtId="2" fontId="14" fillId="25" borderId="0" xfId="0" applyNumberFormat="1" applyFont="1" applyFill="1" applyBorder="1" applyAlignment="1">
      <alignment horizontal="left"/>
    </xf>
    <xf numFmtId="0" fontId="50" fillId="26" borderId="31" xfId="63" applyFont="1" applyFill="1" applyBorder="1" applyAlignment="1">
      <alignment horizontal="left" vertical="center"/>
    </xf>
    <xf numFmtId="0" fontId="50" fillId="26" borderId="32" xfId="63" applyFont="1" applyFill="1" applyBorder="1" applyAlignment="1">
      <alignment horizontal="left" vertical="center"/>
    </xf>
    <xf numFmtId="0" fontId="13" fillId="25" borderId="0" xfId="0" applyFont="1" applyFill="1" applyBorder="1" applyAlignment="1">
      <alignment horizontal="center"/>
    </xf>
    <xf numFmtId="0" fontId="13" fillId="25" borderId="0" xfId="0" applyFont="1" applyFill="1" applyBorder="1" applyAlignment="1">
      <alignment horizontal="center"/>
    </xf>
    <xf numFmtId="0" fontId="13" fillId="26" borderId="52" xfId="70" applyFont="1" applyFill="1" applyBorder="1" applyAlignment="1">
      <alignment horizontal="center"/>
    </xf>
    <xf numFmtId="3" fontId="15" fillId="0" borderId="0" xfId="70" applyNumberFormat="1" applyFont="1"/>
    <xf numFmtId="0" fontId="93" fillId="26" borderId="0" xfId="62" applyFont="1" applyFill="1" applyBorder="1" applyAlignment="1">
      <alignment horizontal="center" vertical="center"/>
    </xf>
    <xf numFmtId="1" fontId="83" fillId="25" borderId="0" xfId="62" applyNumberFormat="1" applyFont="1" applyFill="1" applyBorder="1" applyAlignment="1">
      <alignment horizontal="right"/>
    </xf>
    <xf numFmtId="3" fontId="83" fillId="25" borderId="0" xfId="62" applyNumberFormat="1" applyFont="1" applyFill="1" applyBorder="1" applyAlignment="1">
      <alignment horizontal="right"/>
    </xf>
    <xf numFmtId="0" fontId="56" fillId="0" borderId="0" xfId="62" applyFont="1" applyFill="1" applyBorder="1"/>
    <xf numFmtId="0" fontId="68" fillId="0" borderId="0" xfId="62" applyFont="1" applyFill="1" applyBorder="1" applyAlignment="1"/>
    <xf numFmtId="3" fontId="14" fillId="0" borderId="0" xfId="40" applyNumberFormat="1" applyFont="1" applyFill="1" applyBorder="1" applyAlignment="1">
      <alignment horizontal="center" wrapText="1"/>
    </xf>
    <xf numFmtId="0" fontId="18" fillId="0" borderId="0" xfId="62" applyFont="1" applyFill="1" applyBorder="1" applyAlignment="1">
      <alignment horizontal="right"/>
    </xf>
    <xf numFmtId="0" fontId="68" fillId="0" borderId="0" xfId="62" applyFont="1" applyFill="1" applyBorder="1" applyAlignment="1">
      <alignment vertical="center"/>
    </xf>
    <xf numFmtId="0" fontId="56" fillId="26" borderId="0" xfId="62" applyFont="1" applyFill="1" applyBorder="1"/>
    <xf numFmtId="0" fontId="13" fillId="26" borderId="0" xfId="62" applyFont="1" applyFill="1" applyBorder="1" applyAlignment="1">
      <alignment horizontal="left" indent="1"/>
    </xf>
    <xf numFmtId="0" fontId="4" fillId="26" borderId="0" xfId="62" applyFill="1" applyBorder="1"/>
    <xf numFmtId="0" fontId="83" fillId="26" borderId="0" xfId="62" applyFont="1" applyFill="1" applyBorder="1" applyAlignment="1">
      <alignment horizontal="left"/>
    </xf>
    <xf numFmtId="3" fontId="49" fillId="26" borderId="0" xfId="62" applyNumberFormat="1" applyFont="1" applyFill="1" applyBorder="1" applyAlignment="1">
      <alignment horizontal="right"/>
    </xf>
    <xf numFmtId="0" fontId="31" fillId="26" borderId="0" xfId="40" applyFont="1" applyFill="1" applyBorder="1"/>
    <xf numFmtId="0" fontId="18" fillId="26" borderId="0" xfId="62" applyFont="1" applyFill="1" applyBorder="1" applyAlignment="1">
      <alignment horizontal="justify" wrapText="1"/>
    </xf>
    <xf numFmtId="0" fontId="71" fillId="26" borderId="0" xfId="62" applyFont="1" applyFill="1" applyBorder="1" applyAlignment="1">
      <alignment horizontal="left" vertical="center" indent="1"/>
    </xf>
    <xf numFmtId="0" fontId="69" fillId="26" borderId="0" xfId="62" applyFont="1" applyFill="1" applyBorder="1" applyAlignment="1">
      <alignment vertical="center"/>
    </xf>
    <xf numFmtId="0" fontId="68" fillId="26" borderId="0" xfId="62" applyFont="1" applyFill="1" applyBorder="1" applyAlignment="1">
      <alignment vertical="center"/>
    </xf>
    <xf numFmtId="1" fontId="13" fillId="26" borderId="0" xfId="40" applyNumberFormat="1" applyFont="1" applyFill="1" applyBorder="1" applyAlignment="1">
      <alignment horizontal="center" wrapText="1"/>
    </xf>
    <xf numFmtId="164" fontId="13" fillId="26" borderId="0" xfId="40" applyNumberFormat="1" applyFont="1" applyFill="1" applyBorder="1" applyAlignment="1">
      <alignment horizontal="right" wrapText="1" indent="2"/>
    </xf>
    <xf numFmtId="0" fontId="68" fillId="26" borderId="0" xfId="62" applyFont="1" applyFill="1" applyBorder="1"/>
    <xf numFmtId="1" fontId="83" fillId="25" borderId="0" xfId="62" applyNumberFormat="1" applyFont="1" applyFill="1" applyBorder="1" applyAlignment="1">
      <alignment horizontal="center"/>
    </xf>
    <xf numFmtId="3" fontId="83" fillId="25" borderId="0" xfId="62" applyNumberFormat="1" applyFont="1" applyFill="1" applyBorder="1" applyAlignment="1">
      <alignment horizontal="center"/>
    </xf>
    <xf numFmtId="3" fontId="13" fillId="25" borderId="0" xfId="62" applyNumberFormat="1" applyFont="1" applyFill="1" applyBorder="1" applyAlignment="1">
      <alignment horizontal="center"/>
    </xf>
    <xf numFmtId="0" fontId="13" fillId="26" borderId="0" xfId="0" applyFont="1" applyFill="1" applyBorder="1" applyAlignment="1">
      <alignment horizontal="center"/>
    </xf>
    <xf numFmtId="1" fontId="83" fillId="26" borderId="0" xfId="62" applyNumberFormat="1" applyFont="1" applyFill="1" applyBorder="1" applyAlignment="1">
      <alignment horizontal="right"/>
    </xf>
    <xf numFmtId="3" fontId="13" fillId="26" borderId="0" xfId="62" applyNumberFormat="1" applyFont="1" applyFill="1" applyBorder="1" applyAlignment="1">
      <alignment horizontal="right" indent="2"/>
    </xf>
    <xf numFmtId="3" fontId="83" fillId="26" borderId="0" xfId="62" applyNumberFormat="1" applyFont="1" applyFill="1" applyBorder="1" applyAlignment="1">
      <alignment horizontal="right"/>
    </xf>
    <xf numFmtId="3" fontId="13" fillId="26" borderId="0" xfId="62" applyNumberFormat="1" applyFont="1" applyFill="1" applyBorder="1" applyAlignment="1">
      <alignment horizontal="right"/>
    </xf>
    <xf numFmtId="1" fontId="13" fillId="26" borderId="69" xfId="0" applyNumberFormat="1" applyFont="1" applyFill="1" applyBorder="1" applyAlignment="1"/>
    <xf numFmtId="1" fontId="83" fillId="26" borderId="0" xfId="62" applyNumberFormat="1" applyFont="1" applyFill="1" applyBorder="1" applyAlignment="1"/>
    <xf numFmtId="3" fontId="83" fillId="26" borderId="0" xfId="62" applyNumberFormat="1" applyFont="1" applyFill="1" applyBorder="1" applyAlignment="1"/>
    <xf numFmtId="1" fontId="13" fillId="26" borderId="69" xfId="0" applyNumberFormat="1" applyFont="1" applyFill="1" applyBorder="1" applyAlignment="1">
      <alignment horizontal="center"/>
    </xf>
    <xf numFmtId="1" fontId="83" fillId="26" borderId="0" xfId="62" applyNumberFormat="1" applyFont="1" applyFill="1" applyBorder="1" applyAlignment="1">
      <alignment horizontal="center"/>
    </xf>
    <xf numFmtId="3" fontId="13" fillId="26" borderId="0" xfId="62" applyNumberFormat="1" applyFont="1" applyFill="1" applyBorder="1" applyAlignment="1">
      <alignment horizontal="center"/>
    </xf>
    <xf numFmtId="3" fontId="83" fillId="26" borderId="0" xfId="62" applyNumberFormat="1" applyFont="1" applyFill="1" applyBorder="1" applyAlignment="1">
      <alignment horizontal="center"/>
    </xf>
    <xf numFmtId="1" fontId="13" fillId="25" borderId="69" xfId="0" applyNumberFormat="1" applyFont="1" applyFill="1" applyBorder="1" applyAlignment="1">
      <alignment horizontal="center"/>
    </xf>
    <xf numFmtId="3" fontId="83" fillId="25" borderId="0" xfId="62" applyNumberFormat="1" applyFont="1" applyFill="1" applyBorder="1" applyAlignment="1"/>
    <xf numFmtId="1" fontId="13" fillId="25" borderId="69" xfId="0" applyNumberFormat="1" applyFont="1" applyFill="1" applyBorder="1" applyAlignment="1">
      <alignment horizontal="right"/>
    </xf>
    <xf numFmtId="0" fontId="13" fillId="25" borderId="0" xfId="0" applyFont="1" applyFill="1" applyBorder="1" applyAlignment="1">
      <alignment horizontal="right"/>
    </xf>
    <xf numFmtId="3" fontId="5" fillId="26" borderId="0" xfId="70" applyNumberFormat="1" applyFont="1" applyFill="1" applyBorder="1"/>
    <xf numFmtId="0" fontId="89" fillId="26" borderId="0" xfId="70" applyFont="1" applyFill="1" applyBorder="1" applyAlignment="1">
      <alignment horizontal="left" vertical="center"/>
    </xf>
    <xf numFmtId="3" fontId="14" fillId="26" borderId="0" xfId="70" applyNumberFormat="1" applyFont="1" applyFill="1" applyBorder="1" applyAlignment="1">
      <alignment horizontal="right"/>
    </xf>
    <xf numFmtId="0" fontId="18" fillId="25" borderId="70" xfId="62" applyFont="1" applyFill="1" applyBorder="1" applyAlignment="1">
      <alignment vertical="top"/>
    </xf>
    <xf numFmtId="0" fontId="88" fillId="26" borderId="71" xfId="0" applyFont="1" applyFill="1" applyBorder="1" applyAlignment="1">
      <alignment horizontal="left" vertical="center" wrapText="1"/>
    </xf>
    <xf numFmtId="0" fontId="88" fillId="26" borderId="0" xfId="0" applyFont="1" applyFill="1" applyBorder="1" applyAlignment="1">
      <alignment horizontal="left" vertical="center" wrapText="1"/>
    </xf>
    <xf numFmtId="1" fontId="13" fillId="26" borderId="69" xfId="0" applyNumberFormat="1" applyFont="1" applyFill="1" applyBorder="1" applyAlignment="1">
      <alignment horizontal="right"/>
    </xf>
    <xf numFmtId="0" fontId="13" fillId="26" borderId="0" xfId="0" applyFont="1" applyFill="1" applyBorder="1" applyAlignment="1">
      <alignment horizontal="right"/>
    </xf>
    <xf numFmtId="0" fontId="96" fillId="26" borderId="0" xfId="62" applyFont="1" applyFill="1" applyAlignment="1">
      <alignment horizontal="center"/>
    </xf>
    <xf numFmtId="0" fontId="83" fillId="26" borderId="0" xfId="62" applyFont="1" applyFill="1"/>
    <xf numFmtId="0" fontId="100" fillId="25" borderId="24" xfId="62" applyFont="1" applyFill="1" applyBorder="1" applyAlignment="1">
      <alignment horizontal="left" vertical="center" indent="1"/>
    </xf>
    <xf numFmtId="0" fontId="113" fillId="25" borderId="26" xfId="62" applyFont="1" applyFill="1" applyBorder="1" applyAlignment="1">
      <alignment vertical="center"/>
    </xf>
    <xf numFmtId="0" fontId="113" fillId="25" borderId="25" xfId="62" applyFont="1" applyFill="1" applyBorder="1" applyAlignment="1">
      <alignment vertical="center"/>
    </xf>
    <xf numFmtId="0" fontId="92" fillId="25" borderId="19" xfId="63" applyFont="1" applyFill="1" applyBorder="1" applyAlignment="1"/>
    <xf numFmtId="0" fontId="13" fillId="26" borderId="13" xfId="70" applyFont="1" applyFill="1" applyBorder="1" applyAlignment="1"/>
    <xf numFmtId="3" fontId="14" fillId="25" borderId="0" xfId="62" applyNumberFormat="1" applyFont="1" applyFill="1" applyBorder="1" applyAlignment="1">
      <alignment horizontal="center"/>
    </xf>
    <xf numFmtId="3" fontId="14" fillId="25" borderId="0" xfId="62" applyNumberFormat="1" applyFont="1" applyFill="1" applyBorder="1" applyAlignment="1">
      <alignment horizontal="right"/>
    </xf>
    <xf numFmtId="3" fontId="14" fillId="26" borderId="0" xfId="62" applyNumberFormat="1" applyFont="1" applyFill="1" applyBorder="1" applyAlignment="1"/>
    <xf numFmtId="3" fontId="14" fillId="26" borderId="0" xfId="62" applyNumberFormat="1" applyFont="1" applyFill="1" applyBorder="1" applyAlignment="1">
      <alignment horizontal="center"/>
    </xf>
    <xf numFmtId="3" fontId="14" fillId="26" borderId="0" xfId="62" applyNumberFormat="1" applyFont="1" applyFill="1" applyBorder="1" applyAlignment="1">
      <alignment horizontal="right"/>
    </xf>
    <xf numFmtId="3" fontId="14" fillId="25" borderId="0" xfId="62" applyNumberFormat="1" applyFont="1" applyFill="1" applyBorder="1" applyAlignment="1"/>
    <xf numFmtId="0" fontId="4" fillId="0" borderId="0" xfId="0" applyFont="1"/>
    <xf numFmtId="0" fontId="18" fillId="25" borderId="0" xfId="70" applyFont="1" applyFill="1" applyBorder="1" applyAlignment="1" applyProtection="1">
      <alignment horizontal="right"/>
    </xf>
    <xf numFmtId="0" fontId="14" fillId="24" borderId="0" xfId="40" applyFont="1" applyFill="1" applyBorder="1" applyAlignment="1" applyProtection="1">
      <alignment horizontal="left" indent="1"/>
    </xf>
    <xf numFmtId="175" fontId="18" fillId="37" borderId="0" xfId="62" applyNumberFormat="1" applyFont="1" applyFill="1" applyAlignment="1">
      <alignment horizontal="right" vertical="center" wrapText="1"/>
    </xf>
    <xf numFmtId="0" fontId="4" fillId="25" borderId="18" xfId="70" applyFill="1" applyBorder="1" applyProtection="1"/>
    <xf numFmtId="0" fontId="15" fillId="25" borderId="18" xfId="70" applyFont="1" applyFill="1" applyBorder="1" applyAlignment="1" applyProtection="1">
      <alignment horizontal="left"/>
    </xf>
    <xf numFmtId="0" fontId="4" fillId="26" borderId="0" xfId="70" applyFill="1" applyBorder="1" applyProtection="1"/>
    <xf numFmtId="0" fontId="13" fillId="25" borderId="13" xfId="70" applyFont="1" applyFill="1" applyBorder="1" applyAlignment="1" applyProtection="1">
      <alignment horizontal="right" vertical="center"/>
    </xf>
    <xf numFmtId="0" fontId="13" fillId="25" borderId="13" xfId="70" applyFont="1" applyFill="1" applyBorder="1" applyAlignment="1" applyProtection="1">
      <alignment horizontal="center" vertical="center"/>
    </xf>
    <xf numFmtId="0" fontId="13" fillId="25" borderId="13" xfId="70" applyFont="1" applyFill="1" applyBorder="1" applyAlignment="1" applyProtection="1">
      <alignment vertical="center"/>
    </xf>
    <xf numFmtId="0" fontId="13" fillId="25" borderId="13" xfId="70" applyFont="1" applyFill="1" applyBorder="1" applyAlignment="1" applyProtection="1">
      <alignment horizontal="center"/>
    </xf>
    <xf numFmtId="0" fontId="13" fillId="25" borderId="13" xfId="70" applyFont="1" applyFill="1" applyBorder="1" applyAlignment="1" applyProtection="1">
      <alignment horizontal="right"/>
    </xf>
    <xf numFmtId="0" fontId="13" fillId="25" borderId="13" xfId="70" applyFont="1" applyFill="1" applyBorder="1" applyAlignment="1" applyProtection="1"/>
    <xf numFmtId="165" fontId="4" fillId="0" borderId="0" xfId="70" applyNumberFormat="1" applyProtection="1">
      <protection locked="0"/>
    </xf>
    <xf numFmtId="167" fontId="68" fillId="0" borderId="0" xfId="70" applyNumberFormat="1" applyFont="1" applyProtection="1">
      <protection locked="0"/>
    </xf>
    <xf numFmtId="0" fontId="4" fillId="25" borderId="0" xfId="70" applyFill="1" applyBorder="1" applyAlignment="1" applyProtection="1">
      <alignment vertical="center"/>
    </xf>
    <xf numFmtId="167" fontId="83" fillId="25" borderId="0" xfId="70" applyNumberFormat="1" applyFont="1" applyFill="1" applyBorder="1" applyAlignment="1" applyProtection="1"/>
    <xf numFmtId="167" fontId="83" fillId="26" borderId="0" xfId="70" applyNumberFormat="1" applyFont="1" applyFill="1" applyBorder="1" applyAlignment="1" applyProtection="1"/>
    <xf numFmtId="0" fontId="134" fillId="0" borderId="0" xfId="70" applyFont="1" applyFill="1" applyAlignment="1" applyProtection="1">
      <alignment wrapText="1"/>
      <protection locked="0"/>
    </xf>
    <xf numFmtId="167" fontId="13" fillId="25" borderId="0" xfId="70" applyNumberFormat="1" applyFont="1" applyFill="1" applyBorder="1" applyAlignment="1" applyProtection="1"/>
    <xf numFmtId="167" fontId="13" fillId="26" borderId="0" xfId="70" applyNumberFormat="1" applyFont="1" applyFill="1" applyBorder="1" applyAlignment="1" applyProtection="1"/>
    <xf numFmtId="167" fontId="14" fillId="25" borderId="0" xfId="70" applyNumberFormat="1" applyFont="1" applyFill="1" applyBorder="1" applyAlignment="1" applyProtection="1"/>
    <xf numFmtId="167" fontId="14" fillId="26" borderId="0" xfId="70" applyNumberFormat="1" applyFont="1" applyFill="1" applyBorder="1" applyAlignment="1" applyProtection="1"/>
    <xf numFmtId="0" fontId="50" fillId="0" borderId="0" xfId="70" applyFont="1" applyFill="1" applyAlignment="1" applyProtection="1">
      <alignment horizontal="center"/>
      <protection locked="0"/>
    </xf>
    <xf numFmtId="0" fontId="137" fillId="0" borderId="0" xfId="70" applyFont="1" applyFill="1" applyAlignment="1" applyProtection="1">
      <alignment horizontal="center"/>
      <protection locked="0"/>
    </xf>
    <xf numFmtId="167" fontId="14" fillId="26" borderId="0" xfId="70" applyNumberFormat="1" applyFont="1" applyFill="1" applyBorder="1" applyAlignment="1" applyProtection="1">
      <alignment horizontal="right"/>
      <protection locked="0"/>
    </xf>
    <xf numFmtId="0" fontId="4" fillId="0" borderId="18" xfId="70" applyFill="1" applyBorder="1" applyProtection="1"/>
    <xf numFmtId="0" fontId="13" fillId="25" borderId="0" xfId="70" applyFont="1" applyFill="1" applyBorder="1" applyAlignment="1" applyProtection="1">
      <alignment horizontal="right"/>
    </xf>
    <xf numFmtId="0" fontId="4" fillId="0" borderId="0" xfId="70" applyFill="1" applyAlignment="1" applyProtection="1">
      <alignment horizontal="center"/>
      <protection locked="0"/>
    </xf>
    <xf numFmtId="0" fontId="11" fillId="25" borderId="22" xfId="70" applyFont="1" applyFill="1" applyBorder="1" applyAlignment="1" applyProtection="1">
      <alignment horizontal="left"/>
    </xf>
    <xf numFmtId="0" fontId="18" fillId="25" borderId="22" xfId="70" applyFont="1" applyFill="1" applyBorder="1" applyProtection="1"/>
    <xf numFmtId="0" fontId="50" fillId="25" borderId="22" xfId="70" applyFont="1" applyFill="1" applyBorder="1" applyAlignment="1" applyProtection="1">
      <alignment horizontal="left"/>
    </xf>
    <xf numFmtId="0" fontId="4" fillId="25" borderId="21" xfId="70" applyFill="1" applyBorder="1" applyProtection="1"/>
    <xf numFmtId="0" fontId="4" fillId="25" borderId="19" xfId="70" applyFill="1" applyBorder="1" applyProtection="1"/>
    <xf numFmtId="0" fontId="13" fillId="25" borderId="0" xfId="70" applyFont="1" applyFill="1" applyBorder="1" applyAlignment="1" applyProtection="1">
      <alignment horizontal="center"/>
    </xf>
    <xf numFmtId="0" fontId="4" fillId="25" borderId="0" xfId="70" applyFill="1" applyBorder="1" applyAlignment="1" applyProtection="1">
      <alignment vertical="justify"/>
    </xf>
    <xf numFmtId="0" fontId="7" fillId="25" borderId="19" xfId="70" applyFont="1" applyFill="1" applyBorder="1" applyProtection="1"/>
    <xf numFmtId="0" fontId="70" fillId="25" borderId="0" xfId="70" applyFont="1" applyFill="1" applyBorder="1" applyProtection="1"/>
    <xf numFmtId="0" fontId="71" fillId="25" borderId="19" xfId="70" applyFont="1" applyFill="1" applyBorder="1" applyProtection="1"/>
    <xf numFmtId="0" fontId="68" fillId="0" borderId="0" xfId="70" applyFont="1" applyFill="1" applyAlignment="1" applyProtection="1">
      <alignment vertical="center"/>
      <protection locked="0"/>
    </xf>
    <xf numFmtId="0" fontId="5" fillId="25" borderId="0" xfId="70" applyFont="1" applyFill="1" applyBorder="1" applyProtection="1"/>
    <xf numFmtId="0" fontId="15" fillId="25" borderId="0" xfId="70" applyFont="1" applyFill="1" applyProtection="1"/>
    <xf numFmtId="0" fontId="14" fillId="25" borderId="0" xfId="70" applyFont="1" applyFill="1" applyBorder="1" applyProtection="1"/>
    <xf numFmtId="0" fontId="12" fillId="25" borderId="19" xfId="70" applyFont="1" applyFill="1" applyBorder="1" applyProtection="1"/>
    <xf numFmtId="0" fontId="15" fillId="0" borderId="0" xfId="70" applyFont="1" applyFill="1" applyProtection="1">
      <protection locked="0"/>
    </xf>
    <xf numFmtId="0" fontId="15" fillId="0" borderId="0" xfId="70" applyFont="1" applyProtection="1">
      <protection locked="0"/>
    </xf>
    <xf numFmtId="0" fontId="13" fillId="25" borderId="0" xfId="70" applyFont="1" applyFill="1" applyBorder="1" applyAlignment="1" applyProtection="1">
      <alignment horizontal="left"/>
    </xf>
    <xf numFmtId="0" fontId="8" fillId="25" borderId="19" xfId="70" applyFont="1" applyFill="1" applyBorder="1" applyProtection="1"/>
    <xf numFmtId="165" fontId="14" fillId="25" borderId="0" xfId="70" applyNumberFormat="1" applyFont="1" applyFill="1" applyBorder="1" applyAlignment="1" applyProtection="1">
      <alignment horizontal="center"/>
    </xf>
    <xf numFmtId="165" fontId="5" fillId="25" borderId="0" xfId="70" applyNumberFormat="1" applyFont="1" applyFill="1" applyBorder="1" applyAlignment="1" applyProtection="1">
      <alignment horizontal="center"/>
    </xf>
    <xf numFmtId="0" fontId="4" fillId="0" borderId="0" xfId="70" applyFill="1" applyAlignment="1" applyProtection="1">
      <alignment horizontal="center" vertical="center"/>
      <protection locked="0"/>
    </xf>
    <xf numFmtId="0" fontId="73" fillId="0" borderId="0" xfId="70" applyFont="1" applyFill="1" applyAlignment="1" applyProtection="1">
      <alignment horizontal="left"/>
      <protection locked="0"/>
    </xf>
    <xf numFmtId="0" fontId="68" fillId="25" borderId="0" xfId="70" applyFont="1" applyFill="1" applyBorder="1" applyProtection="1"/>
    <xf numFmtId="0" fontId="13" fillId="27" borderId="0" xfId="40" applyFont="1" applyFill="1" applyBorder="1" applyAlignment="1" applyProtection="1">
      <alignment horizontal="left" indent="1"/>
    </xf>
    <xf numFmtId="1" fontId="15" fillId="0" borderId="0" xfId="70" applyNumberFormat="1" applyFont="1" applyFill="1" applyProtection="1">
      <protection locked="0"/>
    </xf>
    <xf numFmtId="165" fontId="15" fillId="0" borderId="0" xfId="70" applyNumberFormat="1" applyFont="1" applyFill="1" applyProtection="1">
      <protection locked="0"/>
    </xf>
    <xf numFmtId="0" fontId="15" fillId="25" borderId="0" xfId="70" applyFont="1" applyFill="1" applyBorder="1" applyAlignment="1" applyProtection="1">
      <alignment vertical="center"/>
    </xf>
    <xf numFmtId="0" fontId="26" fillId="0" borderId="0" xfId="70" applyFont="1" applyFill="1" applyAlignment="1" applyProtection="1">
      <alignment horizontal="center"/>
      <protection locked="0"/>
    </xf>
    <xf numFmtId="167" fontId="7" fillId="0" borderId="0" xfId="70" applyNumberFormat="1" applyFont="1" applyFill="1" applyAlignment="1" applyProtection="1">
      <alignment horizontal="center"/>
      <protection locked="0"/>
    </xf>
    <xf numFmtId="168" fontId="4" fillId="0" borderId="0" xfId="70" applyNumberFormat="1" applyFill="1" applyAlignment="1" applyProtection="1">
      <alignment horizontal="center"/>
      <protection locked="0"/>
    </xf>
    <xf numFmtId="167" fontId="4" fillId="0" borderId="0" xfId="70" applyNumberFormat="1" applyFill="1" applyAlignment="1" applyProtection="1">
      <alignment horizontal="center"/>
      <protection locked="0"/>
    </xf>
    <xf numFmtId="169" fontId="67" fillId="25" borderId="0" xfId="70" applyNumberFormat="1" applyFont="1" applyFill="1" applyBorder="1" applyAlignment="1" applyProtection="1">
      <alignment horizontal="center"/>
    </xf>
    <xf numFmtId="165" fontId="129" fillId="25" borderId="0" xfId="70" applyNumberFormat="1" applyFont="1" applyFill="1" applyBorder="1" applyAlignment="1" applyProtection="1">
      <alignment horizontal="center"/>
    </xf>
    <xf numFmtId="165" fontId="18" fillId="25" borderId="0" xfId="70" applyNumberFormat="1" applyFont="1" applyFill="1" applyBorder="1" applyAlignment="1" applyProtection="1">
      <alignment horizontal="right"/>
    </xf>
    <xf numFmtId="0" fontId="50" fillId="25" borderId="0" xfId="70" applyFont="1" applyFill="1" applyBorder="1" applyProtection="1"/>
    <xf numFmtId="0" fontId="16" fillId="31" borderId="19" xfId="70" applyFont="1" applyFill="1" applyBorder="1" applyAlignment="1" applyProtection="1">
      <alignment horizontal="center" vertical="center"/>
    </xf>
    <xf numFmtId="2" fontId="4" fillId="0" borderId="0" xfId="70" applyNumberFormat="1" applyFill="1" applyAlignment="1" applyProtection="1">
      <alignment horizontal="center"/>
      <protection locked="0"/>
    </xf>
    <xf numFmtId="0" fontId="5" fillId="0" borderId="0" xfId="70" applyFont="1" applyProtection="1">
      <protection locked="0"/>
    </xf>
    <xf numFmtId="0" fontId="4" fillId="25" borderId="0" xfId="70" applyFill="1" applyBorder="1" applyAlignment="1" applyProtection="1">
      <alignment horizontal="left"/>
    </xf>
    <xf numFmtId="0" fontId="4" fillId="26" borderId="0" xfId="70" applyFill="1" applyProtection="1"/>
    <xf numFmtId="0" fontId="4" fillId="0" borderId="0" xfId="70" applyProtection="1"/>
    <xf numFmtId="0" fontId="4" fillId="0" borderId="0" xfId="70" applyFill="1" applyBorder="1" applyProtection="1">
      <protection locked="0"/>
    </xf>
    <xf numFmtId="0" fontId="11" fillId="25" borderId="23" xfId="70" applyFont="1" applyFill="1" applyBorder="1" applyAlignment="1" applyProtection="1">
      <alignment horizontal="left"/>
    </xf>
    <xf numFmtId="0" fontId="18" fillId="25" borderId="22" xfId="70" applyFont="1" applyFill="1" applyBorder="1" applyAlignment="1" applyProtection="1">
      <alignment horizontal="right"/>
    </xf>
    <xf numFmtId="0" fontId="11" fillId="25" borderId="20" xfId="70" applyFont="1" applyFill="1" applyBorder="1" applyAlignment="1" applyProtection="1">
      <alignment horizontal="left"/>
    </xf>
    <xf numFmtId="0" fontId="18" fillId="0" borderId="0" xfId="70" applyFont="1" applyBorder="1" applyAlignment="1" applyProtection="1">
      <alignment vertical="center"/>
    </xf>
    <xf numFmtId="0" fontId="11" fillId="25" borderId="0" xfId="70" applyFont="1" applyFill="1" applyBorder="1" applyAlignment="1" applyProtection="1">
      <alignment horizontal="left"/>
    </xf>
    <xf numFmtId="0" fontId="50" fillId="25" borderId="0" xfId="70" applyFont="1" applyFill="1" applyBorder="1" applyAlignment="1" applyProtection="1">
      <alignment horizontal="left"/>
    </xf>
    <xf numFmtId="0" fontId="88" fillId="26" borderId="15" xfId="70" applyFont="1" applyFill="1" applyBorder="1" applyAlignment="1" applyProtection="1"/>
    <xf numFmtId="0" fontId="4" fillId="0" borderId="0" xfId="70" applyFill="1" applyBorder="1" applyAlignment="1" applyProtection="1">
      <alignment vertical="center"/>
      <protection locked="0"/>
    </xf>
    <xf numFmtId="0" fontId="13" fillId="25" borderId="0" xfId="70" applyFont="1" applyFill="1" applyBorder="1" applyAlignment="1" applyProtection="1">
      <alignment horizontal="center" vertical="distributed"/>
    </xf>
    <xf numFmtId="0" fontId="68" fillId="0" borderId="0" xfId="70" applyFont="1" applyFill="1" applyBorder="1" applyProtection="1">
      <protection locked="0"/>
    </xf>
    <xf numFmtId="0" fontId="124" fillId="0" borderId="0" xfId="70" applyFont="1" applyFill="1" applyBorder="1" applyAlignment="1" applyProtection="1">
      <alignment vertical="center" wrapText="1"/>
      <protection locked="0"/>
    </xf>
    <xf numFmtId="0" fontId="25" fillId="25" borderId="0" xfId="70" applyFont="1" applyFill="1" applyProtection="1"/>
    <xf numFmtId="0" fontId="25" fillId="25" borderId="20" xfId="70" applyFont="1" applyFill="1" applyBorder="1" applyProtection="1"/>
    <xf numFmtId="0" fontId="25" fillId="25" borderId="0" xfId="70" applyFont="1" applyFill="1" applyBorder="1" applyProtection="1"/>
    <xf numFmtId="0" fontId="25" fillId="0" borderId="0" xfId="70" applyFont="1" applyFill="1" applyBorder="1" applyProtection="1">
      <protection locked="0"/>
    </xf>
    <xf numFmtId="0" fontId="25" fillId="0" borderId="0" xfId="70" applyFont="1" applyProtection="1">
      <protection locked="0"/>
    </xf>
    <xf numFmtId="0" fontId="23" fillId="25" borderId="0" xfId="70" applyFont="1" applyFill="1" applyProtection="1"/>
    <xf numFmtId="0" fontId="23" fillId="0" borderId="0" xfId="70" applyFont="1" applyFill="1" applyBorder="1" applyProtection="1">
      <protection locked="0"/>
    </xf>
    <xf numFmtId="0" fontId="23" fillId="25" borderId="20" xfId="70" applyFont="1" applyFill="1" applyBorder="1" applyProtection="1"/>
    <xf numFmtId="0" fontId="15" fillId="0" borderId="0" xfId="70" applyFont="1" applyFill="1" applyBorder="1" applyProtection="1">
      <protection locked="0"/>
    </xf>
    <xf numFmtId="164" fontId="13" fillId="25" borderId="0" xfId="70" applyNumberFormat="1" applyFont="1" applyFill="1" applyBorder="1" applyAlignment="1" applyProtection="1">
      <alignment horizontal="center"/>
    </xf>
    <xf numFmtId="0" fontId="73" fillId="0" borderId="0" xfId="70" applyFont="1" applyFill="1" applyBorder="1" applyAlignment="1" applyProtection="1">
      <alignment horizontal="center"/>
      <protection locked="0"/>
    </xf>
    <xf numFmtId="164" fontId="67" fillId="25" borderId="0" xfId="70" applyNumberFormat="1" applyFont="1" applyFill="1" applyBorder="1" applyAlignment="1" applyProtection="1">
      <alignment horizontal="center"/>
    </xf>
    <xf numFmtId="167" fontId="15" fillId="0" borderId="0" xfId="70" applyNumberFormat="1" applyFont="1" applyFill="1" applyBorder="1" applyProtection="1">
      <protection locked="0"/>
    </xf>
    <xf numFmtId="0" fontId="134" fillId="0" borderId="0" xfId="70" applyFont="1" applyFill="1" applyBorder="1" applyAlignment="1" applyProtection="1">
      <alignment vertical="center" wrapText="1"/>
      <protection locked="0"/>
    </xf>
    <xf numFmtId="1" fontId="13" fillId="25" borderId="0" xfId="70" applyNumberFormat="1" applyFont="1" applyFill="1" applyBorder="1" applyAlignment="1" applyProtection="1">
      <alignment horizontal="center"/>
    </xf>
    <xf numFmtId="0" fontId="50" fillId="0" borderId="0" xfId="70" applyFont="1" applyFill="1" applyBorder="1" applyProtection="1">
      <protection locked="0"/>
    </xf>
    <xf numFmtId="167" fontId="37" fillId="0" borderId="0" xfId="70" applyNumberFormat="1" applyFont="1" applyFill="1" applyBorder="1" applyAlignment="1" applyProtection="1">
      <alignment horizontal="center"/>
      <protection locked="0"/>
    </xf>
    <xf numFmtId="167" fontId="129" fillId="0" borderId="0" xfId="70" applyNumberFormat="1" applyFont="1" applyFill="1" applyBorder="1" applyAlignment="1" applyProtection="1">
      <alignment horizontal="center"/>
      <protection locked="0"/>
    </xf>
    <xf numFmtId="0" fontId="26" fillId="25" borderId="20" xfId="70" applyFont="1" applyFill="1" applyBorder="1" applyProtection="1"/>
    <xf numFmtId="0" fontId="130" fillId="25" borderId="0" xfId="70" applyFont="1" applyFill="1" applyProtection="1"/>
    <xf numFmtId="164" fontId="74" fillId="25" borderId="0" xfId="70" applyNumberFormat="1" applyFont="1" applyFill="1" applyBorder="1" applyAlignment="1" applyProtection="1">
      <alignment horizontal="center"/>
    </xf>
    <xf numFmtId="0" fontId="130" fillId="0" borderId="0" xfId="70" applyFont="1" applyFill="1" applyBorder="1" applyProtection="1">
      <protection locked="0"/>
    </xf>
    <xf numFmtId="0" fontId="130" fillId="0" borderId="0" xfId="70" applyFont="1" applyProtection="1">
      <protection locked="0"/>
    </xf>
    <xf numFmtId="0" fontId="16" fillId="31" borderId="20" xfId="70" applyFont="1" applyFill="1" applyBorder="1" applyAlignment="1" applyProtection="1">
      <alignment horizontal="center" vertical="center"/>
    </xf>
    <xf numFmtId="165" fontId="4" fillId="0" borderId="0" xfId="70" applyNumberFormat="1" applyFill="1" applyBorder="1" applyProtection="1">
      <protection locked="0"/>
    </xf>
    <xf numFmtId="179" fontId="4" fillId="0" borderId="0" xfId="70" applyNumberFormat="1" applyFill="1" applyBorder="1" applyProtection="1">
      <protection locked="0"/>
    </xf>
    <xf numFmtId="1" fontId="4" fillId="0" borderId="0" xfId="70" applyNumberFormat="1" applyFill="1" applyBorder="1" applyProtection="1">
      <protection locked="0"/>
    </xf>
    <xf numFmtId="0" fontId="83" fillId="25" borderId="0" xfId="70" applyFont="1" applyFill="1" applyBorder="1" applyAlignment="1">
      <alignment horizontal="left"/>
    </xf>
    <xf numFmtId="0" fontId="14" fillId="25" borderId="0" xfId="70" applyNumberFormat="1" applyFont="1" applyFill="1" applyBorder="1" applyAlignment="1">
      <alignment horizontal="right"/>
    </xf>
    <xf numFmtId="0" fontId="13" fillId="25" borderId="0" xfId="70" applyFont="1" applyFill="1" applyBorder="1" applyAlignment="1">
      <alignment horizontal="left"/>
    </xf>
    <xf numFmtId="0" fontId="11" fillId="25" borderId="23" xfId="70" applyFont="1" applyFill="1" applyBorder="1" applyAlignment="1">
      <alignment horizontal="left"/>
    </xf>
    <xf numFmtId="0" fontId="11" fillId="25" borderId="22" xfId="70" applyFont="1" applyFill="1" applyBorder="1" applyAlignment="1">
      <alignment horizontal="left"/>
    </xf>
    <xf numFmtId="3" fontId="94" fillId="27" borderId="0" xfId="40" applyNumberFormat="1" applyFont="1" applyFill="1" applyBorder="1" applyAlignment="1">
      <alignment horizontal="right" wrapText="1"/>
    </xf>
    <xf numFmtId="3" fontId="94" fillId="27" borderId="0" xfId="40" applyNumberFormat="1" applyFont="1" applyFill="1" applyBorder="1" applyAlignment="1">
      <alignment wrapText="1"/>
    </xf>
    <xf numFmtId="0" fontId="92" fillId="25" borderId="19" xfId="63" applyFont="1" applyFill="1" applyBorder="1" applyAlignment="1">
      <alignment horizontal="right"/>
    </xf>
    <xf numFmtId="0" fontId="84" fillId="0" borderId="0" xfId="63" applyFont="1" applyAlignment="1">
      <alignment horizontal="right"/>
    </xf>
    <xf numFmtId="4" fontId="94" fillId="27" borderId="0" xfId="40" applyNumberFormat="1" applyFont="1" applyFill="1" applyBorder="1" applyAlignment="1">
      <alignment horizontal="right" wrapText="1" indent="1"/>
    </xf>
    <xf numFmtId="4" fontId="94" fillId="27" borderId="0" xfId="40" applyNumberFormat="1" applyFont="1" applyFill="1" applyBorder="1" applyAlignment="1">
      <alignment wrapText="1"/>
    </xf>
    <xf numFmtId="0" fontId="83" fillId="24" borderId="0" xfId="66" applyFont="1" applyFill="1" applyBorder="1" applyAlignment="1">
      <alignment horizontal="left" indent="1"/>
    </xf>
    <xf numFmtId="0" fontId="84" fillId="25" borderId="0" xfId="63" applyFont="1" applyFill="1" applyAlignment="1">
      <alignment horizontal="left" vertical="top"/>
    </xf>
    <xf numFmtId="0" fontId="84" fillId="25" borderId="0" xfId="63" applyFont="1" applyFill="1" applyBorder="1" applyAlignment="1">
      <alignment horizontal="left" vertical="top"/>
    </xf>
    <xf numFmtId="0" fontId="18" fillId="26" borderId="0" xfId="63" applyFont="1" applyFill="1" applyBorder="1" applyAlignment="1">
      <alignment horizontal="left" vertical="top"/>
    </xf>
    <xf numFmtId="0" fontId="83" fillId="27" borderId="0" xfId="40" applyFont="1" applyFill="1" applyBorder="1" applyAlignment="1">
      <alignment horizontal="left" vertical="top"/>
    </xf>
    <xf numFmtId="4" fontId="94" fillId="27" borderId="0" xfId="40" applyNumberFormat="1" applyFont="1" applyFill="1" applyBorder="1" applyAlignment="1">
      <alignment horizontal="left" vertical="top" wrapText="1"/>
    </xf>
    <xf numFmtId="0" fontId="18" fillId="25" borderId="0" xfId="63" applyFont="1" applyFill="1" applyBorder="1" applyAlignment="1">
      <alignment horizontal="left" vertical="top"/>
    </xf>
    <xf numFmtId="0" fontId="92" fillId="25" borderId="19" xfId="63" applyFont="1" applyFill="1" applyBorder="1" applyAlignment="1">
      <alignment horizontal="left" vertical="top"/>
    </xf>
    <xf numFmtId="0" fontId="84" fillId="26" borderId="0" xfId="63" applyFont="1" applyFill="1" applyAlignment="1">
      <alignment horizontal="left" vertical="top"/>
    </xf>
    <xf numFmtId="0" fontId="84" fillId="0" borderId="0" xfId="63" applyFont="1" applyAlignment="1">
      <alignment horizontal="left" vertical="top"/>
    </xf>
    <xf numFmtId="1" fontId="13" fillId="26" borderId="12" xfId="63" applyNumberFormat="1" applyFont="1" applyFill="1" applyBorder="1" applyAlignment="1">
      <alignment horizontal="center" vertical="center" wrapText="1"/>
    </xf>
    <xf numFmtId="0" fontId="13" fillId="25" borderId="0" xfId="0" applyFont="1" applyFill="1" applyBorder="1" applyAlignment="1">
      <alignment horizontal="center" wrapText="1"/>
    </xf>
    <xf numFmtId="0" fontId="50" fillId="25" borderId="0" xfId="0" applyFont="1" applyFill="1" applyBorder="1" applyAlignment="1"/>
    <xf numFmtId="0" fontId="55" fillId="25" borderId="0" xfId="0" applyFont="1" applyFill="1" applyBorder="1" applyAlignment="1"/>
    <xf numFmtId="167" fontId="94" fillId="27" borderId="0" xfId="40" applyNumberFormat="1" applyFont="1" applyFill="1" applyBorder="1" applyAlignment="1">
      <alignment horizontal="right" wrapText="1" indent="1"/>
    </xf>
    <xf numFmtId="3" fontId="94" fillId="27" borderId="0" xfId="40" applyNumberFormat="1" applyFont="1" applyFill="1" applyBorder="1" applyAlignment="1">
      <alignment horizontal="right" wrapText="1" indent="1"/>
    </xf>
    <xf numFmtId="167" fontId="83" fillId="27" borderId="72" xfId="66" applyNumberFormat="1" applyFont="1" applyFill="1" applyBorder="1" applyAlignment="1">
      <alignment horizontal="left"/>
    </xf>
    <xf numFmtId="0" fontId="13" fillId="26" borderId="0" xfId="0" applyFont="1" applyFill="1" applyBorder="1" applyAlignment="1">
      <alignment horizontal="center" wrapText="1"/>
    </xf>
    <xf numFmtId="0" fontId="4" fillId="25" borderId="0" xfId="63" applyFont="1" applyFill="1" applyAlignment="1"/>
    <xf numFmtId="0" fontId="13" fillId="0" borderId="0" xfId="0" applyFont="1" applyBorder="1" applyAlignment="1">
      <alignment horizontal="center" wrapText="1"/>
    </xf>
    <xf numFmtId="167" fontId="86" fillId="24" borderId="0" xfId="40" applyNumberFormat="1" applyFont="1" applyFill="1" applyBorder="1" applyAlignment="1">
      <alignment horizontal="left" vertical="center" indent="2"/>
    </xf>
    <xf numFmtId="0" fontId="51" fillId="24" borderId="0" xfId="40" applyFont="1" applyFill="1" applyBorder="1" applyAlignment="1">
      <alignment horizontal="left" vertical="center"/>
    </xf>
    <xf numFmtId="167" fontId="96" fillId="27" borderId="0" xfId="40" applyNumberFormat="1" applyFont="1" applyFill="1" applyBorder="1" applyAlignment="1">
      <alignment horizontal="right" wrapText="1" indent="1"/>
    </xf>
    <xf numFmtId="3" fontId="96" fillId="27" borderId="0" xfId="40" applyNumberFormat="1" applyFont="1" applyFill="1" applyBorder="1" applyAlignment="1">
      <alignment horizontal="right" wrapText="1" indent="1"/>
    </xf>
    <xf numFmtId="167" fontId="86" fillId="27" borderId="72" xfId="66" applyNumberFormat="1" applyFont="1" applyFill="1" applyBorder="1" applyAlignment="1">
      <alignment horizontal="left" vertical="center" indent="2"/>
    </xf>
    <xf numFmtId="0" fontId="20" fillId="25" borderId="0" xfId="63" applyFont="1" applyFill="1" applyBorder="1" applyAlignment="1">
      <alignment horizontal="center" wrapText="1"/>
    </xf>
    <xf numFmtId="0" fontId="58" fillId="25" borderId="0" xfId="63" applyFont="1" applyFill="1" applyBorder="1" applyAlignment="1"/>
    <xf numFmtId="0" fontId="20" fillId="26" borderId="0" xfId="63" applyFont="1" applyFill="1" applyBorder="1" applyAlignment="1">
      <alignment horizontal="center" wrapText="1"/>
    </xf>
    <xf numFmtId="0" fontId="20" fillId="0" borderId="0" xfId="63" applyFont="1" applyBorder="1" applyAlignment="1">
      <alignment horizontal="center" wrapText="1"/>
    </xf>
    <xf numFmtId="0" fontId="13" fillId="25" borderId="0" xfId="63" applyFont="1" applyFill="1" applyBorder="1" applyAlignment="1">
      <alignment horizontal="left" wrapText="1" indent="1"/>
    </xf>
    <xf numFmtId="0" fontId="50" fillId="25" borderId="0" xfId="63" applyFont="1" applyFill="1" applyBorder="1" applyAlignment="1">
      <alignment horizontal="left" indent="1"/>
    </xf>
    <xf numFmtId="0" fontId="13" fillId="26" borderId="0" xfId="63" applyFont="1" applyFill="1" applyBorder="1" applyAlignment="1">
      <alignment horizontal="left" wrapText="1" indent="1"/>
    </xf>
    <xf numFmtId="0" fontId="92" fillId="25" borderId="19" xfId="63" applyFont="1" applyFill="1" applyBorder="1" applyAlignment="1">
      <alignment horizontal="left" indent="1"/>
    </xf>
    <xf numFmtId="3" fontId="94" fillId="25" borderId="0" xfId="63" applyNumberFormat="1" applyFont="1" applyFill="1" applyBorder="1" applyAlignment="1">
      <alignment horizontal="left" indent="1"/>
    </xf>
    <xf numFmtId="0" fontId="13" fillId="0" borderId="0" xfId="63" applyFont="1" applyBorder="1" applyAlignment="1">
      <alignment horizontal="left" wrapText="1" indent="1"/>
    </xf>
    <xf numFmtId="167" fontId="83" fillId="27" borderId="72" xfId="66" applyNumberFormat="1" applyFont="1" applyFill="1" applyBorder="1" applyAlignment="1">
      <alignment horizontal="left" vertical="center"/>
    </xf>
    <xf numFmtId="0" fontId="83" fillId="24" borderId="0" xfId="40" applyFont="1" applyFill="1" applyBorder="1" applyAlignment="1">
      <alignment horizontal="left" vertical="center"/>
    </xf>
    <xf numFmtId="0" fontId="50" fillId="26" borderId="0" xfId="63" applyFont="1" applyFill="1" applyBorder="1" applyAlignment="1">
      <alignment horizontal="left" indent="1"/>
    </xf>
    <xf numFmtId="0" fontId="13" fillId="24" borderId="0" xfId="40" applyFont="1" applyFill="1" applyBorder="1" applyAlignment="1">
      <alignment horizontal="left" vertical="center"/>
    </xf>
    <xf numFmtId="0" fontId="13" fillId="26" borderId="0" xfId="0" applyFont="1" applyFill="1" applyBorder="1" applyAlignment="1">
      <alignment horizontal="left" indent="1"/>
    </xf>
    <xf numFmtId="0" fontId="50" fillId="26" borderId="0" xfId="0" applyFont="1" applyFill="1" applyBorder="1" applyAlignment="1">
      <alignment horizontal="left" indent="1"/>
    </xf>
    <xf numFmtId="0" fontId="13" fillId="0" borderId="0" xfId="0" applyFont="1" applyBorder="1" applyAlignment="1">
      <alignment horizontal="left" indent="1"/>
    </xf>
    <xf numFmtId="0" fontId="4" fillId="26" borderId="0" xfId="63" applyFill="1" applyAlignment="1">
      <alignment horizontal="left" indent="1"/>
    </xf>
    <xf numFmtId="0" fontId="4" fillId="26" borderId="0" xfId="63" applyFill="1" applyBorder="1" applyAlignment="1">
      <alignment horizontal="left" indent="1"/>
    </xf>
    <xf numFmtId="0" fontId="4" fillId="0" borderId="0" xfId="63" applyAlignment="1">
      <alignment horizontal="left" indent="1"/>
    </xf>
    <xf numFmtId="0" fontId="13" fillId="25" borderId="0" xfId="0" applyFont="1" applyFill="1" applyBorder="1" applyAlignment="1">
      <alignment horizontal="center" vertical="center" wrapText="1"/>
    </xf>
    <xf numFmtId="0" fontId="50" fillId="25" borderId="0" xfId="0" applyFont="1" applyFill="1" applyBorder="1"/>
    <xf numFmtId="0" fontId="13" fillId="26" borderId="0" xfId="0" applyFont="1" applyFill="1" applyBorder="1" applyAlignment="1">
      <alignment horizontal="center" vertical="center" wrapText="1"/>
    </xf>
    <xf numFmtId="0" fontId="13" fillId="0" borderId="0" xfId="0" applyFont="1" applyBorder="1" applyAlignment="1">
      <alignment horizontal="center" vertical="center" wrapText="1"/>
    </xf>
    <xf numFmtId="0" fontId="13" fillId="26" borderId="19" xfId="0" applyFont="1" applyFill="1" applyBorder="1" applyAlignment="1">
      <alignment vertical="center" wrapText="1"/>
    </xf>
    <xf numFmtId="3" fontId="140" fillId="26" borderId="0" xfId="63" applyNumberFormat="1" applyFont="1" applyFill="1" applyBorder="1" applyAlignment="1">
      <alignment horizontal="center"/>
    </xf>
    <xf numFmtId="3" fontId="140" fillId="26" borderId="0" xfId="63" applyNumberFormat="1" applyFont="1" applyFill="1" applyBorder="1" applyAlignment="1">
      <alignment horizontal="right"/>
    </xf>
    <xf numFmtId="167" fontId="86" fillId="27" borderId="0" xfId="66" applyNumberFormat="1" applyFont="1" applyFill="1" applyBorder="1" applyAlignment="1">
      <alignment horizontal="left" vertical="center" indent="2"/>
    </xf>
    <xf numFmtId="0" fontId="18" fillId="26" borderId="0" xfId="63" applyFont="1" applyFill="1" applyBorder="1" applyAlignment="1">
      <alignment horizontal="left"/>
    </xf>
    <xf numFmtId="1" fontId="13" fillId="26" borderId="0" xfId="0" applyNumberFormat="1" applyFont="1" applyFill="1" applyBorder="1" applyAlignment="1">
      <alignment horizontal="center" vertical="center" wrapText="1"/>
    </xf>
    <xf numFmtId="3" fontId="139" fillId="49" borderId="0" xfId="63" applyNumberFormat="1" applyFont="1" applyFill="1" applyBorder="1" applyAlignment="1"/>
    <xf numFmtId="0" fontId="49" fillId="26" borderId="0" xfId="0" applyFont="1" applyFill="1" applyBorder="1" applyAlignment="1"/>
    <xf numFmtId="0" fontId="4" fillId="26" borderId="0" xfId="62" applyFill="1" applyBorder="1" applyAlignment="1">
      <alignment vertical="center"/>
    </xf>
    <xf numFmtId="0" fontId="4" fillId="25" borderId="19" xfId="62" applyFill="1" applyBorder="1" applyAlignment="1">
      <alignment vertical="center"/>
    </xf>
    <xf numFmtId="0" fontId="4" fillId="0" borderId="0" xfId="62" applyFill="1" applyBorder="1" applyAlignment="1">
      <alignment vertical="center"/>
    </xf>
    <xf numFmtId="0" fontId="68" fillId="25" borderId="0" xfId="62" applyFont="1" applyFill="1" applyAlignment="1">
      <alignment vertical="center"/>
    </xf>
    <xf numFmtId="0" fontId="13" fillId="25" borderId="0" xfId="62" applyFont="1" applyFill="1" applyBorder="1" applyAlignment="1">
      <alignment horizontal="left" vertical="center"/>
    </xf>
    <xf numFmtId="0" fontId="13" fillId="25" borderId="0" xfId="62" applyFont="1" applyFill="1" applyBorder="1" applyAlignment="1">
      <alignment horizontal="justify" vertical="center"/>
    </xf>
    <xf numFmtId="3" fontId="14" fillId="25" borderId="0" xfId="62" applyNumberFormat="1" applyFont="1" applyFill="1" applyBorder="1" applyAlignment="1">
      <alignment vertical="center"/>
    </xf>
    <xf numFmtId="0" fontId="13" fillId="25" borderId="0" xfId="62" applyFont="1" applyFill="1" applyBorder="1" applyAlignment="1">
      <alignment horizontal="left"/>
    </xf>
    <xf numFmtId="0" fontId="96" fillId="26" borderId="0" xfId="62" applyFont="1" applyFill="1" applyAlignment="1">
      <alignment horizontal="center" vertical="center"/>
    </xf>
    <xf numFmtId="3" fontId="14" fillId="25" borderId="0" xfId="62" applyNumberFormat="1" applyFont="1" applyFill="1" applyBorder="1" applyAlignment="1">
      <alignment horizontal="center" vertical="center"/>
    </xf>
    <xf numFmtId="3" fontId="14" fillId="25" borderId="0" xfId="62" applyNumberFormat="1" applyFont="1" applyFill="1" applyBorder="1" applyAlignment="1">
      <alignment horizontal="right" vertical="center"/>
    </xf>
    <xf numFmtId="3" fontId="14" fillId="26" borderId="0" xfId="62" applyNumberFormat="1" applyFont="1" applyFill="1" applyBorder="1" applyAlignment="1">
      <alignment vertical="center"/>
    </xf>
    <xf numFmtId="3" fontId="14" fillId="26" borderId="0" xfId="62" applyNumberFormat="1" applyFont="1" applyFill="1" applyBorder="1" applyAlignment="1">
      <alignment horizontal="center" vertical="center"/>
    </xf>
    <xf numFmtId="3" fontId="14" fillId="26" borderId="0" xfId="62" applyNumberFormat="1" applyFont="1" applyFill="1" applyBorder="1" applyAlignment="1">
      <alignment horizontal="right" vertical="center"/>
    </xf>
    <xf numFmtId="0" fontId="5" fillId="0" borderId="0" xfId="70" applyFont="1" applyAlignment="1">
      <alignment horizontal="right"/>
    </xf>
    <xf numFmtId="0" fontId="83" fillId="25" borderId="0" xfId="70" applyFont="1" applyFill="1" applyBorder="1" applyAlignment="1">
      <alignment horizontal="left"/>
    </xf>
    <xf numFmtId="0" fontId="11" fillId="25" borderId="22" xfId="70" applyFont="1" applyFill="1" applyBorder="1" applyAlignment="1">
      <alignment horizontal="left"/>
    </xf>
    <xf numFmtId="0" fontId="50" fillId="0" borderId="0" xfId="51" applyFont="1" applyFill="1" applyAlignment="1">
      <alignment horizontal="left"/>
    </xf>
    <xf numFmtId="0" fontId="0" fillId="0" borderId="0" xfId="51" applyFont="1" applyFill="1"/>
    <xf numFmtId="0" fontId="0" fillId="0" borderId="0" xfId="51" applyFont="1" applyFill="1" applyAlignment="1">
      <alignment vertical="center"/>
    </xf>
    <xf numFmtId="0" fontId="11" fillId="0" borderId="0" xfId="51" applyFont="1" applyFill="1" applyAlignment="1">
      <alignment horizontal="center"/>
    </xf>
    <xf numFmtId="167" fontId="50" fillId="0" borderId="0" xfId="51" applyNumberFormat="1" applyFont="1" applyFill="1" applyAlignment="1">
      <alignment horizontal="right"/>
    </xf>
    <xf numFmtId="0" fontId="15" fillId="0" borderId="0" xfId="51" applyFont="1" applyFill="1"/>
    <xf numFmtId="165" fontId="12" fillId="0" borderId="0" xfId="51" applyNumberFormat="1" applyFont="1" applyFill="1" applyAlignment="1">
      <alignment horizontal="right"/>
    </xf>
    <xf numFmtId="167" fontId="15" fillId="0" borderId="0" xfId="51" applyNumberFormat="1" applyFont="1" applyFill="1"/>
    <xf numFmtId="165" fontId="7" fillId="0" borderId="0" xfId="51" applyNumberFormat="1" applyFont="1" applyFill="1" applyAlignment="1">
      <alignment horizontal="right"/>
    </xf>
    <xf numFmtId="2" fontId="0" fillId="0" borderId="0" xfId="51" applyNumberFormat="1" applyFont="1" applyFill="1"/>
    <xf numFmtId="0" fontId="4" fillId="0" borderId="0" xfId="51" applyFont="1" applyFill="1"/>
    <xf numFmtId="0" fontId="26" fillId="0" borderId="0" xfId="51" applyFont="1" applyFill="1"/>
    <xf numFmtId="165" fontId="30" fillId="0" borderId="0" xfId="51" applyNumberFormat="1" applyFont="1" applyFill="1" applyAlignment="1">
      <alignment horizontal="right"/>
    </xf>
    <xf numFmtId="0" fontId="52" fillId="0" borderId="0" xfId="51" applyFont="1" applyFill="1" applyAlignment="1">
      <alignment horizontal="center"/>
    </xf>
    <xf numFmtId="165" fontId="8" fillId="0" borderId="0" xfId="51" applyNumberFormat="1" applyFont="1" applyFill="1" applyAlignment="1">
      <alignment horizontal="right"/>
    </xf>
    <xf numFmtId="0" fontId="50" fillId="0" borderId="0" xfId="51" applyFont="1" applyFill="1"/>
    <xf numFmtId="0" fontId="76" fillId="0" borderId="0" xfId="51" applyFont="1" applyFill="1"/>
    <xf numFmtId="0" fontId="68" fillId="0" borderId="0" xfId="51" applyFont="1" applyFill="1"/>
    <xf numFmtId="0" fontId="11" fillId="0" borderId="0" xfId="51" applyFont="1" applyFill="1"/>
    <xf numFmtId="0" fontId="69" fillId="0" borderId="0" xfId="51" applyFont="1" applyFill="1" applyAlignment="1">
      <alignment horizontal="left"/>
    </xf>
    <xf numFmtId="0" fontId="124" fillId="0" borderId="0" xfId="70" applyFont="1" applyFill="1"/>
    <xf numFmtId="0" fontId="52" fillId="37" borderId="0" xfId="62" applyFont="1" applyFill="1" applyAlignment="1">
      <alignment horizontal="center" vertical="center"/>
    </xf>
    <xf numFmtId="172" fontId="123" fillId="34" borderId="0" xfId="62" applyNumberFormat="1" applyFont="1" applyFill="1" applyBorder="1" applyAlignment="1">
      <alignment horizontal="center" vertical="center" wrapText="1"/>
    </xf>
    <xf numFmtId="172" fontId="123" fillId="34" borderId="0" xfId="62" applyNumberFormat="1" applyFont="1" applyFill="1" applyBorder="1" applyAlignment="1">
      <alignment horizontal="center" vertical="center"/>
    </xf>
    <xf numFmtId="0" fontId="5" fillId="0" borderId="0" xfId="62" applyFont="1" applyAlignment="1">
      <alignment horizontal="right"/>
    </xf>
    <xf numFmtId="164" fontId="14" fillId="37" borderId="0" xfId="40" applyNumberFormat="1" applyFont="1" applyFill="1" applyBorder="1" applyAlignment="1">
      <alignment horizontal="justify" wrapText="1"/>
    </xf>
    <xf numFmtId="164" fontId="30" fillId="37" borderId="63" xfId="40" applyNumberFormat="1" applyFont="1" applyFill="1" applyBorder="1" applyAlignment="1">
      <alignment horizontal="left" vertical="center" wrapText="1"/>
    </xf>
    <xf numFmtId="164" fontId="30" fillId="37" borderId="0" xfId="40" applyNumberFormat="1" applyFont="1" applyFill="1" applyBorder="1" applyAlignment="1">
      <alignment horizontal="left" vertical="center" wrapText="1"/>
    </xf>
    <xf numFmtId="0" fontId="14" fillId="37" borderId="0" xfId="62" applyFont="1" applyFill="1" applyBorder="1" applyAlignment="1">
      <alignment vertical="center"/>
    </xf>
    <xf numFmtId="164" fontId="30" fillId="37" borderId="64" xfId="40" applyNumberFormat="1" applyFont="1" applyFill="1" applyBorder="1" applyAlignment="1">
      <alignment horizontal="left" vertical="center" wrapText="1"/>
    </xf>
    <xf numFmtId="0" fontId="14" fillId="37" borderId="0" xfId="62" applyFont="1" applyFill="1" applyBorder="1" applyAlignment="1">
      <alignment vertical="center" wrapText="1"/>
    </xf>
    <xf numFmtId="0" fontId="14" fillId="37" borderId="0" xfId="62" applyFont="1" applyFill="1" applyBorder="1" applyAlignment="1"/>
    <xf numFmtId="164" fontId="136" fillId="38" borderId="0" xfId="40" applyNumberFormat="1" applyFont="1" applyFill="1" applyBorder="1" applyAlignment="1">
      <alignment horizontal="justify" vertical="center" readingOrder="1"/>
    </xf>
    <xf numFmtId="164" fontId="14" fillId="37" borderId="0" xfId="40" applyNumberFormat="1" applyFont="1" applyFill="1" applyBorder="1" applyAlignment="1">
      <alignment horizontal="justify" vertical="center" wrapText="1"/>
    </xf>
    <xf numFmtId="164" fontId="19" fillId="24" borderId="0" xfId="40" applyNumberFormat="1" applyFont="1" applyFill="1" applyBorder="1" applyAlignment="1">
      <alignment wrapText="1"/>
    </xf>
    <xf numFmtId="0" fontId="12" fillId="25" borderId="0" xfId="0" applyFont="1" applyFill="1" applyBorder="1" applyAlignment="1">
      <alignment horizontal="justify" vertical="top" wrapText="1"/>
    </xf>
    <xf numFmtId="0" fontId="21" fillId="25" borderId="0" xfId="0" applyFont="1" applyFill="1" applyBorder="1" applyAlignment="1">
      <alignment horizontal="justify" vertical="top" wrapText="1"/>
    </xf>
    <xf numFmtId="0" fontId="19" fillId="25" borderId="18" xfId="0" applyFont="1" applyFill="1" applyBorder="1" applyAlignment="1">
      <alignment horizontal="right" indent="6"/>
    </xf>
    <xf numFmtId="0" fontId="19" fillId="25" borderId="0" xfId="0" applyFont="1" applyFill="1" applyBorder="1" applyAlignment="1"/>
    <xf numFmtId="164" fontId="13" fillId="24" borderId="0" xfId="40" applyNumberFormat="1" applyFont="1" applyFill="1" applyBorder="1" applyAlignment="1">
      <alignment wrapText="1"/>
    </xf>
    <xf numFmtId="0" fontId="13" fillId="25" borderId="0" xfId="0" applyFont="1" applyFill="1" applyBorder="1" applyAlignment="1"/>
    <xf numFmtId="172" fontId="14" fillId="24" borderId="0" xfId="40" applyNumberFormat="1" applyFont="1" applyFill="1" applyBorder="1" applyAlignment="1">
      <alignment horizontal="left" wrapText="1"/>
    </xf>
    <xf numFmtId="172" fontId="24" fillId="24" borderId="0" xfId="40" applyNumberFormat="1" applyFont="1" applyFill="1" applyBorder="1" applyAlignment="1">
      <alignment horizontal="left" wrapText="1"/>
    </xf>
    <xf numFmtId="0" fontId="11" fillId="25" borderId="0" xfId="0" applyFont="1" applyFill="1" applyBorder="1" applyAlignment="1"/>
    <xf numFmtId="164" fontId="14" fillId="24" borderId="0" xfId="40" applyNumberFormat="1" applyFont="1" applyFill="1" applyBorder="1" applyAlignment="1">
      <alignment wrapText="1"/>
    </xf>
    <xf numFmtId="0" fontId="14" fillId="25" borderId="0" xfId="0" applyFont="1" applyFill="1" applyBorder="1" applyAlignment="1">
      <alignment horizontal="left" indent="4"/>
    </xf>
    <xf numFmtId="164" fontId="25" fillId="24" borderId="0" xfId="40" applyNumberFormat="1" applyFont="1" applyFill="1" applyBorder="1" applyAlignment="1">
      <alignment wrapText="1"/>
    </xf>
    <xf numFmtId="173" fontId="14" fillId="25" borderId="0" xfId="0" applyNumberFormat="1" applyFont="1" applyFill="1" applyBorder="1" applyAlignment="1">
      <alignment horizontal="left"/>
    </xf>
    <xf numFmtId="0" fontId="5" fillId="0" borderId="0" xfId="0" applyFont="1" applyAlignment="1">
      <alignment horizontal="right"/>
    </xf>
    <xf numFmtId="164" fontId="19" fillId="24" borderId="0" xfId="40" applyNumberFormat="1" applyFont="1" applyFill="1" applyBorder="1" applyAlignment="1">
      <alignment horizontal="left" wrapText="1"/>
    </xf>
    <xf numFmtId="0" fontId="13" fillId="25" borderId="0" xfId="0" applyFont="1" applyFill="1" applyBorder="1" applyAlignment="1">
      <alignment horizontal="justify" vertical="center" readingOrder="1"/>
    </xf>
    <xf numFmtId="0" fontId="14" fillId="25" borderId="0" xfId="0" applyFont="1" applyFill="1" applyBorder="1" applyAlignment="1">
      <alignment horizontal="justify" vertical="center" readingOrder="1"/>
    </xf>
    <xf numFmtId="173" fontId="14" fillId="25" borderId="0" xfId="0" applyNumberFormat="1" applyFont="1" applyFill="1" applyBorder="1" applyAlignment="1">
      <alignment horizontal="right"/>
    </xf>
    <xf numFmtId="173" fontId="14" fillId="25" borderId="19" xfId="0" applyNumberFormat="1" applyFont="1" applyFill="1" applyBorder="1" applyAlignment="1">
      <alignment horizontal="right"/>
    </xf>
    <xf numFmtId="0" fontId="13" fillId="26" borderId="0" xfId="0" applyFont="1" applyFill="1" applyBorder="1" applyAlignment="1">
      <alignment horizontal="justify" vertical="center" wrapText="1" readingOrder="1"/>
    </xf>
    <xf numFmtId="164" fontId="51" fillId="24" borderId="20" xfId="40" applyNumberFormat="1" applyFont="1" applyFill="1" applyBorder="1" applyAlignment="1">
      <alignment horizontal="justify" readingOrder="1"/>
    </xf>
    <xf numFmtId="164" fontId="51" fillId="24" borderId="0" xfId="40" applyNumberFormat="1" applyFont="1" applyFill="1" applyBorder="1" applyAlignment="1">
      <alignment horizontal="justify" readingOrder="1"/>
    </xf>
    <xf numFmtId="0" fontId="13" fillId="25" borderId="0" xfId="0" applyFont="1" applyFill="1" applyBorder="1" applyAlignment="1">
      <alignment horizontal="justify" vertical="center" wrapText="1" readingOrder="1"/>
    </xf>
    <xf numFmtId="0" fontId="13" fillId="25" borderId="18" xfId="0" applyFont="1" applyFill="1" applyBorder="1" applyAlignment="1">
      <alignment horizontal="left" indent="5" readingOrder="1"/>
    </xf>
    <xf numFmtId="0" fontId="19" fillId="25" borderId="18" xfId="0" applyFont="1" applyFill="1" applyBorder="1" applyAlignment="1">
      <alignment horizontal="left" indent="5" readingOrder="1"/>
    </xf>
    <xf numFmtId="0" fontId="14" fillId="0" borderId="0" xfId="0" applyFont="1" applyBorder="1" applyAlignment="1">
      <alignment horizontal="justify" readingOrder="1"/>
    </xf>
    <xf numFmtId="0" fontId="13" fillId="25" borderId="0" xfId="0" applyNumberFormat="1" applyFont="1" applyFill="1" applyBorder="1" applyAlignment="1">
      <alignment horizontal="justify" vertical="center" readingOrder="1"/>
    </xf>
    <xf numFmtId="0" fontId="83" fillId="25" borderId="0" xfId="70" applyFont="1" applyFill="1" applyBorder="1" applyAlignment="1" applyProtection="1">
      <alignment horizontal="left"/>
    </xf>
    <xf numFmtId="167" fontId="83" fillId="25" borderId="0" xfId="70" applyNumberFormat="1" applyFont="1" applyFill="1" applyBorder="1" applyAlignment="1" applyProtection="1">
      <alignment horizontal="right" indent="2"/>
    </xf>
    <xf numFmtId="167" fontId="83" fillId="26" borderId="0" xfId="70" applyNumberFormat="1" applyFont="1" applyFill="1" applyBorder="1" applyAlignment="1" applyProtection="1">
      <alignment horizontal="right" indent="2"/>
    </xf>
    <xf numFmtId="0" fontId="13" fillId="25" borderId="18" xfId="70" applyFont="1" applyFill="1" applyBorder="1" applyAlignment="1" applyProtection="1">
      <alignment horizontal="right" indent="5"/>
    </xf>
    <xf numFmtId="0" fontId="18" fillId="25" borderId="0" xfId="70" applyFont="1" applyFill="1" applyBorder="1" applyAlignment="1" applyProtection="1">
      <alignment horizontal="right"/>
    </xf>
    <xf numFmtId="0" fontId="18" fillId="0" borderId="0" xfId="70" applyFont="1" applyBorder="1" applyAlignment="1" applyProtection="1">
      <alignment vertical="justify" wrapText="1"/>
    </xf>
    <xf numFmtId="0" fontId="4" fillId="0" borderId="0" xfId="70" applyBorder="1" applyAlignment="1" applyProtection="1">
      <alignment vertical="justify" wrapText="1"/>
    </xf>
    <xf numFmtId="0" fontId="13" fillId="26" borderId="52" xfId="70" applyFont="1" applyFill="1" applyBorder="1" applyAlignment="1" applyProtection="1">
      <alignment horizontal="center"/>
    </xf>
    <xf numFmtId="167" fontId="14" fillId="24" borderId="0" xfId="40" applyNumberFormat="1" applyFont="1" applyFill="1" applyBorder="1" applyAlignment="1" applyProtection="1">
      <alignment horizontal="right" wrapText="1" indent="2"/>
    </xf>
    <xf numFmtId="167" fontId="14" fillId="27" borderId="0" xfId="40" applyNumberFormat="1" applyFont="1" applyFill="1" applyBorder="1" applyAlignment="1" applyProtection="1">
      <alignment horizontal="right" wrapText="1" indent="2"/>
    </xf>
    <xf numFmtId="167" fontId="83" fillId="24" borderId="0" xfId="40" applyNumberFormat="1" applyFont="1" applyFill="1" applyBorder="1" applyAlignment="1" applyProtection="1">
      <alignment horizontal="right" wrapText="1" indent="2"/>
    </xf>
    <xf numFmtId="167" fontId="83" fillId="27" borderId="0" xfId="40" applyNumberFormat="1" applyFont="1" applyFill="1" applyBorder="1" applyAlignment="1" applyProtection="1">
      <alignment horizontal="right" wrapText="1" indent="2"/>
    </xf>
    <xf numFmtId="168" fontId="14" fillId="24" borderId="0" xfId="40" applyNumberFormat="1" applyFont="1" applyFill="1" applyBorder="1" applyAlignment="1" applyProtection="1">
      <alignment horizontal="right" wrapText="1" indent="2"/>
    </xf>
    <xf numFmtId="168" fontId="14" fillId="27" borderId="0" xfId="40" applyNumberFormat="1" applyFont="1" applyFill="1" applyBorder="1" applyAlignment="1" applyProtection="1">
      <alignment horizontal="right" wrapText="1" indent="2"/>
    </xf>
    <xf numFmtId="173" fontId="14" fillId="25" borderId="0" xfId="70" applyNumberFormat="1" applyFont="1" applyFill="1" applyBorder="1" applyAlignment="1" applyProtection="1">
      <alignment horizontal="left"/>
    </xf>
    <xf numFmtId="0" fontId="5" fillId="0" borderId="0" xfId="70" applyFont="1" applyFill="1" applyAlignment="1" applyProtection="1">
      <alignment horizontal="right"/>
      <protection locked="0"/>
    </xf>
    <xf numFmtId="0" fontId="18" fillId="0" borderId="0" xfId="70" applyFont="1" applyBorder="1" applyAlignment="1" applyProtection="1">
      <alignment vertical="top"/>
    </xf>
    <xf numFmtId="0" fontId="13" fillId="25" borderId="0" xfId="70" applyFont="1" applyFill="1" applyBorder="1" applyAlignment="1" applyProtection="1">
      <alignment horizontal="left" indent="4"/>
    </xf>
    <xf numFmtId="0" fontId="18" fillId="25" borderId="0" xfId="70" applyFont="1" applyFill="1" applyBorder="1" applyAlignment="1" applyProtection="1">
      <alignment vertical="justify" wrapText="1"/>
    </xf>
    <xf numFmtId="0" fontId="4" fillId="25" borderId="0" xfId="70" applyFill="1" applyBorder="1" applyAlignment="1" applyProtection="1">
      <alignment vertical="justify" wrapText="1"/>
    </xf>
    <xf numFmtId="167" fontId="14" fillId="48" borderId="0" xfId="60" applyNumberFormat="1" applyFont="1" applyFill="1" applyBorder="1" applyAlignment="1" applyProtection="1">
      <alignment horizontal="right" wrapText="1" indent="2"/>
    </xf>
    <xf numFmtId="167" fontId="14" fillId="44" borderId="0" xfId="60" applyNumberFormat="1" applyFont="1" applyFill="1" applyBorder="1" applyAlignment="1" applyProtection="1">
      <alignment horizontal="right" wrapText="1" indent="2"/>
    </xf>
    <xf numFmtId="0" fontId="13" fillId="24" borderId="0" xfId="40" applyFont="1" applyFill="1" applyBorder="1" applyAlignment="1" applyProtection="1">
      <alignment horizontal="left" indent="2"/>
    </xf>
    <xf numFmtId="168" fontId="13" fillId="24" borderId="0" xfId="40" applyNumberFormat="1" applyFont="1" applyFill="1" applyBorder="1" applyAlignment="1" applyProtection="1">
      <alignment horizontal="right" wrapText="1" indent="2"/>
    </xf>
    <xf numFmtId="168" fontId="13" fillId="27" borderId="0" xfId="40" applyNumberFormat="1" applyFont="1" applyFill="1" applyBorder="1" applyAlignment="1" applyProtection="1">
      <alignment horizontal="right" wrapText="1" indent="2"/>
    </xf>
    <xf numFmtId="169" fontId="14" fillId="27" borderId="0" xfId="40" applyNumberFormat="1" applyFont="1" applyFill="1" applyBorder="1" applyAlignment="1" applyProtection="1">
      <alignment horizontal="right" wrapText="1" indent="2"/>
    </xf>
    <xf numFmtId="0" fontId="14" fillId="24" borderId="0" xfId="40" applyFont="1" applyFill="1" applyBorder="1" applyAlignment="1" applyProtection="1">
      <alignment horizontal="left" indent="1"/>
    </xf>
    <xf numFmtId="165" fontId="14" fillId="25" borderId="0" xfId="70" applyNumberFormat="1" applyFont="1" applyFill="1" applyBorder="1" applyAlignment="1" applyProtection="1">
      <alignment horizontal="right" indent="2"/>
    </xf>
    <xf numFmtId="165" fontId="14" fillId="26" borderId="0" xfId="70" applyNumberFormat="1" applyFont="1" applyFill="1" applyBorder="1" applyAlignment="1" applyProtection="1">
      <alignment horizontal="right" indent="2"/>
    </xf>
    <xf numFmtId="0" fontId="13" fillId="24" borderId="0" xfId="40" applyFont="1" applyFill="1" applyBorder="1" applyAlignment="1" applyProtection="1">
      <alignment horizontal="left" wrapText="1"/>
    </xf>
    <xf numFmtId="169" fontId="14" fillId="24" borderId="0" xfId="40" applyNumberFormat="1" applyFont="1" applyFill="1" applyBorder="1" applyAlignment="1" applyProtection="1">
      <alignment horizontal="right" wrapText="1" indent="2"/>
    </xf>
    <xf numFmtId="173" fontId="14" fillId="25" borderId="0" xfId="70" applyNumberFormat="1" applyFont="1" applyFill="1" applyBorder="1" applyAlignment="1" applyProtection="1">
      <alignment horizontal="right"/>
    </xf>
    <xf numFmtId="0" fontId="5" fillId="0" borderId="0" xfId="70" applyFont="1" applyAlignment="1" applyProtection="1">
      <alignment horizontal="right"/>
      <protection locked="0"/>
    </xf>
    <xf numFmtId="0" fontId="18" fillId="25" borderId="0" xfId="70" applyFont="1" applyFill="1" applyBorder="1" applyAlignment="1" applyProtection="1">
      <alignment vertical="top"/>
    </xf>
    <xf numFmtId="165" fontId="83" fillId="25" borderId="0" xfId="70" applyNumberFormat="1" applyFont="1" applyFill="1" applyBorder="1" applyAlignment="1" applyProtection="1">
      <alignment horizontal="right" indent="2"/>
    </xf>
    <xf numFmtId="165" fontId="83" fillId="26" borderId="0" xfId="70" applyNumberFormat="1" applyFont="1" applyFill="1" applyBorder="1" applyAlignment="1" applyProtection="1">
      <alignment horizontal="right" indent="2"/>
    </xf>
    <xf numFmtId="0" fontId="13" fillId="25" borderId="0" xfId="70" applyFont="1" applyFill="1" applyBorder="1" applyAlignment="1" applyProtection="1">
      <alignment horizontal="right" indent="6"/>
    </xf>
    <xf numFmtId="165" fontId="14" fillId="24" borderId="0" xfId="40" applyNumberFormat="1" applyFont="1" applyFill="1" applyBorder="1" applyAlignment="1" applyProtection="1">
      <alignment horizontal="right" wrapText="1" indent="2"/>
    </xf>
    <xf numFmtId="165" fontId="14" fillId="27" borderId="0" xfId="40" applyNumberFormat="1" applyFont="1" applyFill="1" applyBorder="1" applyAlignment="1" applyProtection="1">
      <alignment horizontal="right" wrapText="1" indent="2"/>
    </xf>
    <xf numFmtId="165" fontId="25" fillId="25" borderId="0" xfId="70" applyNumberFormat="1" applyFont="1" applyFill="1" applyBorder="1" applyAlignment="1" applyProtection="1">
      <alignment horizontal="right" indent="2"/>
    </xf>
    <xf numFmtId="165" fontId="25" fillId="26" borderId="0" xfId="70" applyNumberFormat="1" applyFont="1" applyFill="1" applyBorder="1" applyAlignment="1" applyProtection="1">
      <alignment horizontal="right" indent="2"/>
    </xf>
    <xf numFmtId="167" fontId="83" fillId="26" borderId="10" xfId="70" applyNumberFormat="1" applyFont="1" applyFill="1" applyBorder="1" applyAlignment="1" applyProtection="1">
      <alignment horizontal="center"/>
    </xf>
    <xf numFmtId="167" fontId="83" fillId="26" borderId="0" xfId="70" applyNumberFormat="1" applyFont="1" applyFill="1" applyBorder="1" applyAlignment="1" applyProtection="1">
      <alignment horizontal="center"/>
    </xf>
    <xf numFmtId="167" fontId="14" fillId="26" borderId="0" xfId="70" applyNumberFormat="1" applyFont="1" applyFill="1" applyBorder="1" applyAlignment="1" applyProtection="1">
      <alignment horizontal="center"/>
    </xf>
    <xf numFmtId="167" fontId="13" fillId="26" borderId="0" xfId="70" applyNumberFormat="1" applyFont="1" applyFill="1" applyBorder="1" applyAlignment="1" applyProtection="1">
      <alignment horizontal="center"/>
    </xf>
    <xf numFmtId="0" fontId="89" fillId="25" borderId="0" xfId="70" applyFont="1" applyFill="1" applyBorder="1" applyAlignment="1" applyProtection="1">
      <alignment horizontal="center"/>
    </xf>
    <xf numFmtId="0" fontId="18" fillId="25" borderId="0" xfId="62" applyFont="1" applyFill="1" applyBorder="1" applyAlignment="1">
      <alignment vertical="center" wrapText="1"/>
    </xf>
    <xf numFmtId="0" fontId="93" fillId="26" borderId="0" xfId="62" applyFont="1" applyFill="1" applyBorder="1" applyAlignment="1">
      <alignment horizontal="center" vertical="center"/>
    </xf>
    <xf numFmtId="0" fontId="93" fillId="26" borderId="0" xfId="62" applyFont="1" applyFill="1" applyBorder="1" applyAlignment="1">
      <alignment horizontal="left" vertical="center"/>
    </xf>
    <xf numFmtId="0" fontId="18" fillId="26" borderId="0" xfId="62" applyFont="1" applyFill="1" applyBorder="1" applyAlignment="1">
      <alignment horizontal="justify" wrapText="1"/>
    </xf>
    <xf numFmtId="0" fontId="93" fillId="25" borderId="24" xfId="62" applyFont="1" applyFill="1" applyBorder="1" applyAlignment="1">
      <alignment horizontal="left" vertical="center"/>
    </xf>
    <xf numFmtId="0" fontId="93" fillId="25" borderId="25" xfId="62" applyFont="1" applyFill="1" applyBorder="1" applyAlignment="1">
      <alignment horizontal="left" vertical="center"/>
    </xf>
    <xf numFmtId="0" fontId="18" fillId="0" borderId="0" xfId="62" applyFont="1" applyFill="1" applyBorder="1" applyAlignment="1">
      <alignment horizontal="right"/>
    </xf>
    <xf numFmtId="0" fontId="88" fillId="26" borderId="24" xfId="0" applyFont="1" applyFill="1" applyBorder="1" applyAlignment="1">
      <alignment horizontal="left" vertical="center" wrapText="1"/>
    </xf>
    <xf numFmtId="0" fontId="88" fillId="26" borderId="26" xfId="0" applyFont="1" applyFill="1" applyBorder="1" applyAlignment="1">
      <alignment horizontal="left" vertical="center" wrapText="1"/>
    </xf>
    <xf numFmtId="0" fontId="88" fillId="26" borderId="25" xfId="0" applyFont="1" applyFill="1" applyBorder="1" applyAlignment="1">
      <alignment horizontal="left" vertical="center" wrapText="1"/>
    </xf>
    <xf numFmtId="0" fontId="13" fillId="25" borderId="0" xfId="62" applyFont="1" applyFill="1" applyBorder="1" applyAlignment="1">
      <alignment horizontal="left" indent="6"/>
    </xf>
    <xf numFmtId="1" fontId="13" fillId="25" borderId="13" xfId="0" applyNumberFormat="1" applyFont="1" applyFill="1" applyBorder="1" applyAlignment="1">
      <alignment horizontal="center"/>
    </xf>
    <xf numFmtId="0" fontId="13" fillId="26" borderId="18" xfId="0" applyFont="1" applyFill="1" applyBorder="1" applyAlignment="1">
      <alignment horizontal="right" indent="6"/>
    </xf>
    <xf numFmtId="0" fontId="11" fillId="25" borderId="23" xfId="0" applyFont="1" applyFill="1" applyBorder="1" applyAlignment="1">
      <alignment horizontal="left"/>
    </xf>
    <xf numFmtId="0" fontId="11" fillId="25" borderId="22" xfId="0" applyFont="1" applyFill="1" applyBorder="1" applyAlignment="1">
      <alignment horizontal="left"/>
    </xf>
    <xf numFmtId="0" fontId="11" fillId="25" borderId="0" xfId="0" applyFont="1" applyFill="1" applyBorder="1" applyAlignment="1">
      <alignment horizontal="left"/>
    </xf>
    <xf numFmtId="0" fontId="18" fillId="25" borderId="0" xfId="0" applyFont="1" applyFill="1" applyBorder="1" applyAlignment="1">
      <alignment horizontal="left" vertical="top"/>
    </xf>
    <xf numFmtId="0" fontId="7" fillId="25" borderId="0" xfId="0" applyFont="1" applyFill="1" applyBorder="1"/>
    <xf numFmtId="0" fontId="10" fillId="26" borderId="13" xfId="0" applyFont="1" applyFill="1" applyBorder="1" applyAlignment="1">
      <alignment horizontal="center"/>
    </xf>
    <xf numFmtId="0" fontId="83" fillId="25" borderId="0" xfId="0" applyFont="1" applyFill="1" applyBorder="1" applyAlignment="1">
      <alignment horizontal="left"/>
    </xf>
    <xf numFmtId="0" fontId="31" fillId="24" borderId="0" xfId="40" applyFont="1" applyFill="1" applyBorder="1" applyAlignment="1">
      <alignment horizontal="justify" vertical="center" wrapText="1"/>
    </xf>
    <xf numFmtId="0" fontId="18" fillId="24" borderId="0" xfId="40" applyFont="1" applyFill="1" applyBorder="1" applyAlignment="1">
      <alignment horizontal="justify" vertical="center" wrapText="1"/>
    </xf>
    <xf numFmtId="0" fontId="18" fillId="24" borderId="0" xfId="40" applyFont="1" applyFill="1" applyBorder="1" applyAlignment="1">
      <alignment horizontal="justify" vertical="top" wrapText="1"/>
    </xf>
    <xf numFmtId="0" fontId="13" fillId="25" borderId="18" xfId="70" applyFont="1" applyFill="1" applyBorder="1" applyAlignment="1">
      <alignment horizontal="left" indent="6"/>
    </xf>
    <xf numFmtId="0" fontId="13" fillId="25" borderId="0" xfId="70" applyFont="1" applyFill="1" applyBorder="1" applyAlignment="1">
      <alignment horizontal="left" indent="6"/>
    </xf>
    <xf numFmtId="0" fontId="18" fillId="25" borderId="0" xfId="70" applyFont="1" applyFill="1" applyBorder="1" applyAlignment="1">
      <alignment horizontal="left" vertical="top"/>
    </xf>
    <xf numFmtId="0" fontId="83" fillId="25" borderId="0" xfId="70" applyFont="1" applyFill="1" applyBorder="1" applyAlignment="1">
      <alignment horizontal="left"/>
    </xf>
    <xf numFmtId="0" fontId="13" fillId="26" borderId="13" xfId="70" applyFont="1" applyFill="1" applyBorder="1" applyAlignment="1">
      <alignment horizontal="center"/>
    </xf>
    <xf numFmtId="0" fontId="5" fillId="0" borderId="0" xfId="70" applyFont="1" applyAlignment="1">
      <alignment horizontal="right"/>
    </xf>
    <xf numFmtId="0" fontId="31" fillId="24" borderId="0" xfId="40" applyNumberFormat="1" applyFont="1" applyFill="1" applyBorder="1" applyAlignment="1">
      <alignment horizontal="justify" vertical="center" wrapText="1"/>
    </xf>
    <xf numFmtId="0" fontId="18" fillId="24" borderId="0" xfId="40" applyNumberFormat="1" applyFont="1" applyFill="1" applyBorder="1" applyAlignment="1">
      <alignment horizontal="justify" vertical="center" wrapText="1"/>
    </xf>
    <xf numFmtId="173" fontId="14" fillId="25" borderId="0" xfId="70" applyNumberFormat="1" applyFont="1" applyFill="1" applyBorder="1" applyAlignment="1">
      <alignment horizontal="right"/>
    </xf>
    <xf numFmtId="173" fontId="5" fillId="25" borderId="0" xfId="70" applyNumberFormat="1" applyFont="1" applyFill="1" applyBorder="1" applyAlignment="1">
      <alignment horizontal="left"/>
    </xf>
    <xf numFmtId="0" fontId="13" fillId="25" borderId="18" xfId="70" applyFont="1" applyFill="1" applyBorder="1" applyAlignment="1">
      <alignment horizontal="left"/>
    </xf>
    <xf numFmtId="0" fontId="13" fillId="25" borderId="18" xfId="70" applyFont="1" applyFill="1" applyBorder="1" applyAlignment="1">
      <alignment horizontal="right" indent="6"/>
    </xf>
    <xf numFmtId="0" fontId="18" fillId="25" borderId="22" xfId="70" applyFont="1" applyFill="1" applyBorder="1" applyAlignment="1">
      <alignment horizontal="center"/>
    </xf>
    <xf numFmtId="0" fontId="18" fillId="25" borderId="53" xfId="70" applyFont="1" applyFill="1" applyBorder="1" applyAlignment="1">
      <alignment horizontal="center"/>
    </xf>
    <xf numFmtId="0" fontId="50" fillId="26" borderId="27" xfId="70" applyFont="1" applyFill="1" applyBorder="1" applyAlignment="1">
      <alignment horizontal="left" vertical="center"/>
    </xf>
    <xf numFmtId="0" fontId="50" fillId="26" borderId="28" xfId="70" applyFont="1" applyFill="1" applyBorder="1" applyAlignment="1">
      <alignment horizontal="left" vertical="center"/>
    </xf>
    <xf numFmtId="0" fontId="50" fillId="26" borderId="29" xfId="70" applyFont="1" applyFill="1" applyBorder="1" applyAlignment="1">
      <alignment horizontal="left" vertical="center"/>
    </xf>
    <xf numFmtId="0" fontId="83" fillId="25" borderId="0" xfId="78" applyFont="1" applyFill="1" applyBorder="1" applyAlignment="1">
      <alignment horizontal="left"/>
    </xf>
    <xf numFmtId="0" fontId="128" fillId="26" borderId="66" xfId="70" applyFont="1" applyFill="1" applyBorder="1" applyAlignment="1">
      <alignment horizontal="center" vertical="center"/>
    </xf>
    <xf numFmtId="0" fontId="128" fillId="26" borderId="67" xfId="70" applyFont="1" applyFill="1" applyBorder="1" applyAlignment="1">
      <alignment horizontal="center" vertical="center"/>
    </xf>
    <xf numFmtId="0" fontId="13" fillId="25" borderId="18" xfId="63" applyFont="1" applyFill="1" applyBorder="1" applyAlignment="1">
      <alignment horizontal="left" indent="6"/>
    </xf>
    <xf numFmtId="0" fontId="139" fillId="29" borderId="34" xfId="63" applyFont="1" applyFill="1" applyBorder="1" applyAlignment="1">
      <alignment horizontal="center" vertical="center"/>
    </xf>
    <xf numFmtId="0" fontId="139" fillId="29" borderId="35" xfId="63" applyFont="1" applyFill="1" applyBorder="1" applyAlignment="1">
      <alignment horizontal="center" vertical="center"/>
    </xf>
    <xf numFmtId="0" fontId="139" fillId="29" borderId="37" xfId="63" applyFont="1" applyFill="1" applyBorder="1" applyAlignment="1">
      <alignment horizontal="center" vertical="center"/>
    </xf>
    <xf numFmtId="173" fontId="5" fillId="26" borderId="0" xfId="63" applyNumberFormat="1" applyFont="1" applyFill="1" applyAlignment="1">
      <alignment horizontal="right"/>
    </xf>
    <xf numFmtId="0" fontId="83" fillId="24" borderId="0" xfId="40" applyFont="1" applyFill="1" applyBorder="1" applyAlignment="1">
      <alignment vertical="center" wrapText="1"/>
    </xf>
    <xf numFmtId="173" fontId="14" fillId="25" borderId="0" xfId="62" applyNumberFormat="1" applyFont="1" applyFill="1" applyBorder="1" applyAlignment="1">
      <alignment horizontal="left"/>
    </xf>
    <xf numFmtId="0" fontId="50" fillId="26" borderId="31" xfId="62" applyFont="1" applyFill="1" applyBorder="1" applyAlignment="1">
      <alignment horizontal="left" vertical="center" wrapText="1"/>
    </xf>
    <xf numFmtId="0" fontId="50" fillId="26" borderId="32" xfId="62" applyFont="1" applyFill="1" applyBorder="1" applyAlignment="1">
      <alignment horizontal="left" vertical="center" wrapText="1"/>
    </xf>
    <xf numFmtId="0" fontId="50" fillId="26" borderId="33" xfId="62" applyFont="1" applyFill="1" applyBorder="1" applyAlignment="1">
      <alignment horizontal="left" vertical="center" wrapText="1"/>
    </xf>
    <xf numFmtId="0" fontId="18" fillId="24" borderId="51" xfId="40" applyFont="1" applyFill="1" applyBorder="1" applyAlignment="1">
      <alignment horizontal="left" vertical="top"/>
    </xf>
    <xf numFmtId="0" fontId="18" fillId="24" borderId="0" xfId="40" applyFont="1" applyFill="1" applyBorder="1" applyAlignment="1">
      <alignment horizontal="left" vertical="top"/>
    </xf>
    <xf numFmtId="0" fontId="13" fillId="0" borderId="12" xfId="53" applyFont="1" applyBorder="1" applyAlignment="1">
      <alignment horizontal="center" vertical="center" wrapText="1"/>
    </xf>
    <xf numFmtId="0" fontId="13" fillId="0" borderId="57" xfId="53" applyFont="1" applyBorder="1" applyAlignment="1">
      <alignment horizontal="center" vertical="center" wrapText="1"/>
    </xf>
    <xf numFmtId="0" fontId="13" fillId="0" borderId="58" xfId="53" applyFont="1" applyBorder="1" applyAlignment="1">
      <alignment horizontal="center" vertical="center" wrapText="1"/>
    </xf>
    <xf numFmtId="0" fontId="18" fillId="27" borderId="0" xfId="40" applyFont="1" applyFill="1" applyBorder="1" applyAlignment="1">
      <alignment horizontal="justify" vertical="center"/>
    </xf>
    <xf numFmtId="164" fontId="14" fillId="27" borderId="48" xfId="40" applyNumberFormat="1" applyFont="1" applyFill="1" applyBorder="1" applyAlignment="1">
      <alignment horizontal="center" wrapText="1"/>
    </xf>
    <xf numFmtId="164" fontId="18" fillId="24" borderId="48" xfId="40" applyNumberFormat="1" applyFont="1" applyFill="1" applyBorder="1" applyAlignment="1">
      <alignment horizontal="right" wrapText="1"/>
    </xf>
    <xf numFmtId="0" fontId="13" fillId="25" borderId="18" xfId="62" applyFont="1" applyFill="1" applyBorder="1" applyAlignment="1">
      <alignment horizontal="right" indent="6"/>
    </xf>
    <xf numFmtId="0" fontId="18" fillId="24" borderId="51" xfId="40" applyFont="1" applyFill="1" applyBorder="1" applyAlignment="1">
      <alignment vertical="justify" wrapText="1"/>
    </xf>
    <xf numFmtId="0" fontId="18" fillId="24" borderId="0" xfId="40" applyFont="1" applyFill="1" applyBorder="1" applyAlignment="1">
      <alignment vertical="justify" wrapText="1"/>
    </xf>
    <xf numFmtId="0" fontId="83" fillId="25" borderId="0" xfId="62" applyFont="1" applyFill="1" applyBorder="1" applyAlignment="1">
      <alignment horizontal="left" vertical="center"/>
    </xf>
    <xf numFmtId="0" fontId="18" fillId="25" borderId="51" xfId="62" applyFont="1" applyFill="1" applyBorder="1" applyAlignment="1">
      <alignment horizontal="left" vertical="top"/>
    </xf>
    <xf numFmtId="0" fontId="18" fillId="25" borderId="0" xfId="62" applyFont="1" applyFill="1" applyBorder="1" applyAlignment="1">
      <alignment horizontal="left" vertical="top"/>
    </xf>
    <xf numFmtId="2" fontId="83" fillId="24" borderId="0" xfId="40" applyNumberFormat="1" applyFont="1" applyFill="1" applyBorder="1" applyAlignment="1">
      <alignment horizontal="center" vertical="center" wrapText="1"/>
    </xf>
    <xf numFmtId="0" fontId="13" fillId="25" borderId="12" xfId="62" applyFont="1" applyFill="1" applyBorder="1" applyAlignment="1">
      <alignment horizontal="center"/>
    </xf>
    <xf numFmtId="0" fontId="83" fillId="25" borderId="0" xfId="0" applyFont="1" applyFill="1" applyBorder="1" applyAlignment="1">
      <alignment horizontal="left" vertical="center"/>
    </xf>
    <xf numFmtId="0" fontId="97" fillId="25" borderId="0" xfId="0" applyFont="1" applyFill="1" applyBorder="1" applyAlignment="1">
      <alignment horizontal="center"/>
    </xf>
    <xf numFmtId="0" fontId="50" fillId="26" borderId="31" xfId="0" applyFont="1" applyFill="1" applyBorder="1" applyAlignment="1">
      <alignment horizontal="left" vertical="center"/>
    </xf>
    <xf numFmtId="0" fontId="50" fillId="26" borderId="32" xfId="0" applyFont="1" applyFill="1" applyBorder="1" applyAlignment="1">
      <alignment horizontal="left" vertical="center"/>
    </xf>
    <xf numFmtId="0" fontId="50" fillId="26" borderId="33" xfId="0" applyFont="1" applyFill="1" applyBorder="1" applyAlignment="1">
      <alignment horizontal="left" vertical="center"/>
    </xf>
    <xf numFmtId="0" fontId="18" fillId="0" borderId="0" xfId="0" applyFont="1" applyBorder="1" applyAlignment="1">
      <alignment vertical="justify" wrapText="1"/>
    </xf>
    <xf numFmtId="0" fontId="0" fillId="0" borderId="0" xfId="0" applyBorder="1" applyAlignment="1">
      <alignment vertical="justify" wrapText="1"/>
    </xf>
    <xf numFmtId="173" fontId="14" fillId="25" borderId="0" xfId="62" applyNumberFormat="1" applyFont="1" applyFill="1" applyBorder="1" applyAlignment="1">
      <alignment horizontal="right"/>
    </xf>
    <xf numFmtId="0" fontId="13" fillId="26" borderId="12" xfId="53" applyFont="1" applyFill="1" applyBorder="1" applyAlignment="1">
      <alignment horizontal="center" vertical="center" wrapText="1"/>
    </xf>
    <xf numFmtId="0" fontId="13" fillId="26" borderId="12" xfId="0" applyFont="1" applyFill="1" applyBorder="1" applyAlignment="1">
      <alignment horizontal="center"/>
    </xf>
    <xf numFmtId="0" fontId="13" fillId="25" borderId="18" xfId="0" applyFont="1" applyFill="1" applyBorder="1" applyAlignment="1">
      <alignment horizontal="left" indent="6"/>
    </xf>
    <xf numFmtId="0" fontId="14" fillId="25" borderId="0" xfId="70" applyNumberFormat="1" applyFont="1" applyFill="1" applyBorder="1" applyAlignment="1">
      <alignment horizontal="right"/>
    </xf>
    <xf numFmtId="0" fontId="13" fillId="25" borderId="0" xfId="70" applyFont="1" applyFill="1" applyBorder="1" applyAlignment="1">
      <alignment horizontal="left" indent="1"/>
    </xf>
    <xf numFmtId="0" fontId="14" fillId="25" borderId="0" xfId="70" applyFont="1" applyFill="1" applyBorder="1" applyAlignment="1">
      <alignment horizontal="left" indent="1"/>
    </xf>
    <xf numFmtId="0" fontId="59" fillId="26" borderId="0" xfId="70" applyFont="1" applyFill="1" applyBorder="1" applyAlignment="1">
      <alignment horizontal="left" vertical="center" wrapText="1"/>
    </xf>
    <xf numFmtId="49" fontId="92" fillId="26" borderId="34" xfId="70" applyNumberFormat="1" applyFont="1" applyFill="1" applyBorder="1" applyAlignment="1">
      <alignment horizontal="center" vertical="center"/>
    </xf>
    <xf numFmtId="49" fontId="92" fillId="26" borderId="37" xfId="70" applyNumberFormat="1" applyFont="1" applyFill="1" applyBorder="1" applyAlignment="1">
      <alignment horizontal="center" vertical="center"/>
    </xf>
    <xf numFmtId="0" fontId="51" fillId="25" borderId="36" xfId="70" applyFont="1" applyFill="1" applyBorder="1" applyAlignment="1">
      <alignment horizontal="justify" vertical="top" wrapText="1"/>
    </xf>
    <xf numFmtId="0" fontId="54" fillId="25" borderId="36" xfId="70" applyFont="1" applyFill="1" applyBorder="1" applyAlignment="1">
      <alignment horizontal="justify" vertical="top" wrapText="1"/>
    </xf>
    <xf numFmtId="0" fontId="18" fillId="26" borderId="0" xfId="70" applyFont="1" applyFill="1" applyBorder="1" applyAlignment="1">
      <alignment vertical="justify" wrapText="1"/>
    </xf>
    <xf numFmtId="0" fontId="4" fillId="26" borderId="0" xfId="70" applyFill="1" applyBorder="1" applyAlignment="1">
      <alignment vertical="justify" wrapText="1"/>
    </xf>
    <xf numFmtId="0" fontId="83" fillId="26" borderId="0" xfId="70" applyFont="1" applyFill="1" applyBorder="1" applyAlignment="1">
      <alignment horizontal="left"/>
    </xf>
    <xf numFmtId="173" fontId="14" fillId="25" borderId="0" xfId="70" applyNumberFormat="1" applyFont="1" applyFill="1" applyBorder="1" applyAlignment="1">
      <alignment horizontal="left"/>
    </xf>
    <xf numFmtId="0" fontId="50" fillId="26" borderId="31" xfId="70" applyFont="1" applyFill="1" applyBorder="1" applyAlignment="1">
      <alignment horizontal="left" vertical="center"/>
    </xf>
    <xf numFmtId="0" fontId="50" fillId="26" borderId="32" xfId="70" applyFont="1" applyFill="1" applyBorder="1" applyAlignment="1">
      <alignment horizontal="left" vertical="center"/>
    </xf>
    <xf numFmtId="0" fontId="50" fillId="26" borderId="33" xfId="70" applyFont="1" applyFill="1" applyBorder="1" applyAlignment="1">
      <alignment horizontal="left" vertical="center"/>
    </xf>
    <xf numFmtId="0" fontId="83" fillId="27" borderId="0" xfId="40" applyFont="1" applyFill="1" applyBorder="1" applyAlignment="1">
      <alignment horizontal="center" wrapText="1"/>
    </xf>
    <xf numFmtId="0" fontId="14" fillId="26" borderId="12" xfId="70" applyFont="1" applyFill="1" applyBorder="1" applyAlignment="1">
      <alignment horizontal="center" vertical="center" wrapText="1"/>
    </xf>
    <xf numFmtId="0" fontId="13" fillId="25" borderId="0" xfId="70" applyFont="1" applyFill="1" applyBorder="1" applyAlignment="1">
      <alignment horizontal="left"/>
    </xf>
    <xf numFmtId="0" fontId="88" fillId="26" borderId="31" xfId="70" applyFont="1" applyFill="1" applyBorder="1" applyAlignment="1">
      <alignment horizontal="left" vertical="center"/>
    </xf>
    <xf numFmtId="0" fontId="88" fillId="26" borderId="32" xfId="70" applyFont="1" applyFill="1" applyBorder="1" applyAlignment="1">
      <alignment horizontal="left" vertical="center"/>
    </xf>
    <xf numFmtId="0" fontId="88" fillId="26" borderId="33" xfId="70" applyFont="1" applyFill="1" applyBorder="1" applyAlignment="1">
      <alignment horizontal="left" vertical="center"/>
    </xf>
    <xf numFmtId="0" fontId="100" fillId="26" borderId="34" xfId="70" applyFont="1" applyFill="1" applyBorder="1" applyAlignment="1">
      <alignment horizontal="left" vertical="center"/>
    </xf>
    <xf numFmtId="0" fontId="100" fillId="26" borderId="37" xfId="70" applyFont="1" applyFill="1" applyBorder="1" applyAlignment="1">
      <alignment horizontal="left" vertical="center"/>
    </xf>
    <xf numFmtId="0" fontId="100" fillId="26" borderId="35" xfId="70" applyFont="1" applyFill="1" applyBorder="1" applyAlignment="1">
      <alignment horizontal="left" vertical="center"/>
    </xf>
    <xf numFmtId="0" fontId="18" fillId="0" borderId="0" xfId="70" applyFont="1" applyBorder="1" applyAlignment="1">
      <alignment vertical="justify" wrapText="1"/>
    </xf>
    <xf numFmtId="0" fontId="13" fillId="25" borderId="18" xfId="70" applyFont="1" applyFill="1" applyBorder="1" applyAlignment="1">
      <alignment horizontal="right"/>
    </xf>
    <xf numFmtId="0" fontId="13" fillId="25" borderId="13" xfId="70" applyFont="1" applyFill="1" applyBorder="1" applyAlignment="1">
      <alignment horizontal="center"/>
    </xf>
    <xf numFmtId="0" fontId="14" fillId="26" borderId="10" xfId="70" applyFont="1" applyFill="1" applyBorder="1" applyAlignment="1">
      <alignment horizontal="center" vertical="center" wrapText="1"/>
    </xf>
    <xf numFmtId="0" fontId="14" fillId="26" borderId="11" xfId="70" applyFont="1" applyFill="1" applyBorder="1" applyAlignment="1">
      <alignment horizontal="center" vertical="center" wrapText="1"/>
    </xf>
    <xf numFmtId="164" fontId="14" fillId="27" borderId="57" xfId="40" applyNumberFormat="1" applyFont="1" applyFill="1" applyBorder="1" applyAlignment="1">
      <alignment horizontal="center" vertical="center" wrapText="1"/>
    </xf>
    <xf numFmtId="164" fontId="14" fillId="27" borderId="12" xfId="40" applyNumberFormat="1" applyFont="1" applyFill="1" applyBorder="1" applyAlignment="1">
      <alignment horizontal="center" vertical="center" wrapText="1"/>
    </xf>
    <xf numFmtId="164" fontId="14" fillId="27" borderId="58" xfId="40" applyNumberFormat="1" applyFont="1" applyFill="1" applyBorder="1" applyAlignment="1">
      <alignment horizontal="center" vertical="center" wrapText="1"/>
    </xf>
    <xf numFmtId="167" fontId="18" fillId="26" borderId="0" xfId="70" applyNumberFormat="1" applyFont="1" applyFill="1" applyBorder="1" applyAlignment="1">
      <alignment horizontal="center" vertical="center" wrapText="1"/>
    </xf>
    <xf numFmtId="164" fontId="14" fillId="27" borderId="57" xfId="40" applyNumberFormat="1" applyFont="1" applyFill="1" applyBorder="1" applyAlignment="1">
      <alignment horizontal="center" wrapText="1"/>
    </xf>
    <xf numFmtId="164" fontId="14" fillId="27" borderId="12" xfId="40" applyNumberFormat="1" applyFont="1" applyFill="1" applyBorder="1" applyAlignment="1">
      <alignment horizontal="center" wrapText="1"/>
    </xf>
    <xf numFmtId="0" fontId="13" fillId="0" borderId="0" xfId="70" applyFont="1" applyBorder="1" applyAlignment="1">
      <alignment horizontal="left" indent="1"/>
    </xf>
    <xf numFmtId="3" fontId="18" fillId="26" borderId="0" xfId="70" applyNumberFormat="1" applyFont="1" applyFill="1" applyBorder="1" applyAlignment="1">
      <alignment horizontal="center" vertical="center" wrapText="1"/>
    </xf>
    <xf numFmtId="167" fontId="18" fillId="26" borderId="59" xfId="70" applyNumberFormat="1" applyFont="1" applyFill="1" applyBorder="1" applyAlignment="1">
      <alignment horizontal="center" vertical="center" wrapText="1"/>
    </xf>
    <xf numFmtId="0" fontId="18" fillId="25" borderId="0" xfId="62" applyFont="1" applyFill="1" applyBorder="1" applyAlignment="1">
      <alignment horizontal="left" wrapText="1"/>
    </xf>
    <xf numFmtId="0" fontId="88" fillId="26" borderId="31" xfId="62" applyFont="1" applyFill="1" applyBorder="1" applyAlignment="1">
      <alignment horizontal="left" vertical="center"/>
    </xf>
    <xf numFmtId="0" fontId="88" fillId="26" borderId="32" xfId="62" applyFont="1" applyFill="1" applyBorder="1" applyAlignment="1">
      <alignment horizontal="left" vertical="center"/>
    </xf>
    <xf numFmtId="0" fontId="88" fillId="26" borderId="33" xfId="62" applyFont="1" applyFill="1" applyBorder="1" applyAlignment="1">
      <alignment horizontal="left" vertical="center"/>
    </xf>
    <xf numFmtId="0" fontId="131" fillId="25" borderId="0" xfId="62" applyFont="1" applyFill="1" applyBorder="1" applyAlignment="1">
      <alignment horizontal="center" vertical="center"/>
    </xf>
    <xf numFmtId="0" fontId="13" fillId="25" borderId="12" xfId="62" applyFont="1" applyFill="1" applyBorder="1" applyAlignment="1">
      <alignment horizontal="center" vertical="center" wrapText="1"/>
    </xf>
    <xf numFmtId="3" fontId="86" fillId="25" borderId="0" xfId="62" applyNumberFormat="1" applyFont="1" applyFill="1" applyBorder="1" applyAlignment="1">
      <alignment horizontal="right" vertical="center" indent="3"/>
    </xf>
    <xf numFmtId="3" fontId="83" fillId="24" borderId="0" xfId="40" applyNumberFormat="1" applyFont="1" applyFill="1" applyBorder="1" applyAlignment="1">
      <alignment horizontal="left" vertical="center" wrapText="1"/>
    </xf>
    <xf numFmtId="3" fontId="83" fillId="25" borderId="0" xfId="62" applyNumberFormat="1" applyFont="1" applyFill="1" applyBorder="1" applyAlignment="1">
      <alignment horizontal="right" vertical="center" indent="3"/>
    </xf>
    <xf numFmtId="3" fontId="83" fillId="27" borderId="0" xfId="40" applyNumberFormat="1" applyFont="1" applyFill="1" applyBorder="1" applyAlignment="1">
      <alignment horizontal="left" vertical="center" wrapText="1"/>
    </xf>
    <xf numFmtId="0" fontId="13" fillId="25" borderId="18" xfId="71" applyFont="1" applyFill="1" applyBorder="1" applyAlignment="1">
      <alignment horizontal="left" indent="6"/>
    </xf>
    <xf numFmtId="0" fontId="11" fillId="25" borderId="22" xfId="62" applyFont="1" applyFill="1" applyBorder="1" applyAlignment="1">
      <alignment horizontal="left"/>
    </xf>
    <xf numFmtId="0" fontId="11" fillId="25" borderId="51" xfId="62" applyFont="1" applyFill="1" applyBorder="1" applyAlignment="1">
      <alignment horizontal="left" vertical="top"/>
    </xf>
    <xf numFmtId="0" fontId="11" fillId="25" borderId="0" xfId="62" applyFont="1" applyFill="1" applyBorder="1" applyAlignment="1">
      <alignment horizontal="left" vertical="top"/>
    </xf>
    <xf numFmtId="0" fontId="10" fillId="25" borderId="13" xfId="62" applyFont="1" applyFill="1" applyBorder="1" applyAlignment="1">
      <alignment horizontal="center"/>
    </xf>
    <xf numFmtId="0" fontId="11" fillId="25" borderId="23" xfId="70" applyFont="1" applyFill="1" applyBorder="1" applyAlignment="1">
      <alignment horizontal="left"/>
    </xf>
    <xf numFmtId="0" fontId="11" fillId="25" borderId="22" xfId="70" applyFont="1" applyFill="1" applyBorder="1" applyAlignment="1">
      <alignment horizontal="left"/>
    </xf>
    <xf numFmtId="0" fontId="50" fillId="26" borderId="44" xfId="70" applyFont="1" applyFill="1" applyBorder="1" applyAlignment="1">
      <alignment horizontal="left" vertical="center"/>
    </xf>
    <xf numFmtId="0" fontId="50" fillId="26" borderId="45" xfId="70" applyFont="1" applyFill="1" applyBorder="1" applyAlignment="1">
      <alignment horizontal="left" vertical="center"/>
    </xf>
    <xf numFmtId="0" fontId="50" fillId="26" borderId="46" xfId="70" applyFont="1" applyFill="1" applyBorder="1" applyAlignment="1">
      <alignment horizontal="left" vertical="center"/>
    </xf>
    <xf numFmtId="0" fontId="18" fillId="26" borderId="0" xfId="70" applyFont="1" applyFill="1" applyBorder="1" applyAlignment="1">
      <alignment horizontal="left" vertical="top"/>
    </xf>
    <xf numFmtId="0" fontId="13" fillId="26" borderId="13" xfId="62" applyFont="1" applyFill="1" applyBorder="1" applyAlignment="1">
      <alignment horizontal="center" vertical="center"/>
    </xf>
    <xf numFmtId="0" fontId="31" fillId="26" borderId="10" xfId="62" applyFont="1" applyFill="1" applyBorder="1" applyAlignment="1">
      <alignment horizontal="center" vertical="center" wrapText="1"/>
    </xf>
    <xf numFmtId="0" fontId="31" fillId="26" borderId="11" xfId="62" applyFont="1" applyFill="1" applyBorder="1" applyAlignment="1">
      <alignment horizontal="center" vertical="center" wrapText="1"/>
    </xf>
    <xf numFmtId="0" fontId="83" fillId="45" borderId="0" xfId="70" applyFont="1" applyFill="1" applyBorder="1" applyAlignment="1">
      <alignment horizontal="left"/>
    </xf>
    <xf numFmtId="0" fontId="31" fillId="25" borderId="10" xfId="62" applyFont="1" applyFill="1" applyBorder="1" applyAlignment="1">
      <alignment horizontal="center" vertical="center" wrapText="1"/>
    </xf>
    <xf numFmtId="0" fontId="31" fillId="25" borderId="11" xfId="62" applyFont="1" applyFill="1" applyBorder="1" applyAlignment="1">
      <alignment horizontal="center" vertical="center" wrapText="1"/>
    </xf>
    <xf numFmtId="0" fontId="18" fillId="27" borderId="0" xfId="40" applyFont="1" applyFill="1" applyBorder="1" applyAlignment="1">
      <alignment horizontal="left" wrapText="1"/>
    </xf>
    <xf numFmtId="0" fontId="92" fillId="26" borderId="0" xfId="70" applyFont="1" applyFill="1" applyBorder="1" applyAlignment="1">
      <alignment horizontal="left"/>
    </xf>
    <xf numFmtId="0" fontId="18" fillId="27" borderId="0" xfId="40" applyFont="1" applyFill="1" applyBorder="1" applyAlignment="1">
      <alignment horizontal="left"/>
    </xf>
    <xf numFmtId="0" fontId="18" fillId="27" borderId="19" xfId="40" applyFont="1" applyFill="1" applyBorder="1" applyAlignment="1">
      <alignment horizontal="left"/>
    </xf>
    <xf numFmtId="0" fontId="18" fillId="24" borderId="0" xfId="40" applyFont="1" applyFill="1" applyBorder="1" applyAlignment="1">
      <alignment horizontal="left" vertical="top" wrapText="1"/>
    </xf>
    <xf numFmtId="0" fontId="13" fillId="24" borderId="0" xfId="40" applyFont="1" applyFill="1" applyBorder="1" applyAlignment="1">
      <alignment horizontal="left" vertical="center" wrapText="1" indent="1"/>
    </xf>
    <xf numFmtId="3" fontId="92" fillId="26" borderId="0" xfId="70" applyNumberFormat="1" applyFont="1" applyFill="1" applyBorder="1" applyAlignment="1">
      <alignment horizontal="left"/>
    </xf>
    <xf numFmtId="3" fontId="13" fillId="27" borderId="0" xfId="40" applyNumberFormat="1" applyFont="1" applyFill="1" applyBorder="1" applyAlignment="1">
      <alignment horizontal="left" vertical="center" wrapText="1" indent="1"/>
    </xf>
    <xf numFmtId="0" fontId="13" fillId="27" borderId="0" xfId="40" applyFont="1" applyFill="1" applyBorder="1" applyAlignment="1">
      <alignment horizontal="left" vertical="center" wrapText="1" indent="1"/>
    </xf>
    <xf numFmtId="0" fontId="11" fillId="25" borderId="0" xfId="70" applyFont="1" applyFill="1" applyBorder="1" applyAlignment="1">
      <alignment horizontal="left"/>
    </xf>
    <xf numFmtId="0" fontId="50" fillId="0" borderId="44" xfId="70" applyFont="1" applyFill="1" applyBorder="1" applyAlignment="1">
      <alignment horizontal="left" vertical="center"/>
    </xf>
    <xf numFmtId="0" fontId="50" fillId="0" borderId="45" xfId="70" applyFont="1" applyFill="1" applyBorder="1" applyAlignment="1">
      <alignment horizontal="left" vertical="center"/>
    </xf>
    <xf numFmtId="0" fontId="50" fillId="0" borderId="46" xfId="70" applyFont="1" applyFill="1" applyBorder="1" applyAlignment="1">
      <alignment horizontal="left" vertical="center"/>
    </xf>
    <xf numFmtId="0" fontId="18" fillId="25" borderId="0" xfId="70" applyNumberFormat="1" applyFont="1" applyFill="1" applyBorder="1" applyAlignment="1" applyProtection="1">
      <alignment horizontal="justify" vertical="justify" wrapText="1"/>
      <protection locked="0"/>
    </xf>
    <xf numFmtId="49" fontId="18" fillId="25" borderId="0" xfId="70" applyNumberFormat="1" applyFont="1" applyFill="1" applyBorder="1" applyAlignment="1">
      <alignment wrapText="1"/>
    </xf>
    <xf numFmtId="0" fontId="13" fillId="25" borderId="18" xfId="70" applyFont="1" applyFill="1" applyBorder="1" applyAlignment="1">
      <alignment horizontal="right" indent="5"/>
    </xf>
    <xf numFmtId="3" fontId="18" fillId="25" borderId="0" xfId="70" applyNumberFormat="1" applyFont="1" applyFill="1" applyBorder="1" applyAlignment="1">
      <alignment horizontal="right"/>
    </xf>
    <xf numFmtId="0" fontId="83" fillId="25" borderId="0" xfId="70" applyFont="1" applyFill="1" applyBorder="1" applyAlignment="1">
      <alignment horizontal="justify" vertical="center"/>
    </xf>
    <xf numFmtId="0" fontId="50" fillId="26" borderId="15" xfId="51" applyFont="1" applyFill="1" applyBorder="1" applyAlignment="1">
      <alignment horizontal="left" vertical="center"/>
    </xf>
    <xf numFmtId="0" fontId="50" fillId="26" borderId="16" xfId="51" applyFont="1" applyFill="1" applyBorder="1" applyAlignment="1">
      <alignment horizontal="left" vertical="center"/>
    </xf>
    <xf numFmtId="0" fontId="50" fillId="26" borderId="17" xfId="51" applyFont="1" applyFill="1" applyBorder="1" applyAlignment="1">
      <alignment horizontal="left" vertical="center"/>
    </xf>
    <xf numFmtId="0" fontId="93" fillId="26" borderId="24" xfId="51" applyNumberFormat="1" applyFont="1" applyFill="1" applyBorder="1" applyAlignment="1">
      <alignment horizontal="center" vertical="center" wrapText="1"/>
    </xf>
    <xf numFmtId="0" fontId="93" fillId="26" borderId="25" xfId="51" applyNumberFormat="1" applyFont="1" applyFill="1" applyBorder="1" applyAlignment="1">
      <alignment horizontal="center" vertical="center"/>
    </xf>
    <xf numFmtId="1" fontId="14" fillId="36" borderId="0" xfId="51" applyNumberFormat="1" applyFont="1" applyFill="1" applyBorder="1" applyAlignment="1">
      <alignment horizontal="center"/>
    </xf>
    <xf numFmtId="0" fontId="14" fillId="27" borderId="0" xfId="61" applyFont="1" applyFill="1" applyBorder="1" applyAlignment="1">
      <alignment horizontal="justify" vertical="center"/>
    </xf>
    <xf numFmtId="0" fontId="14" fillId="27" borderId="0" xfId="61" applyFont="1" applyFill="1" applyBorder="1" applyAlignment="1">
      <alignment horizontal="justify" vertical="center" wrapText="1"/>
    </xf>
    <xf numFmtId="0" fontId="18" fillId="24" borderId="0" xfId="61" applyFont="1" applyFill="1" applyBorder="1" applyAlignment="1">
      <alignment horizontal="left" wrapText="1"/>
    </xf>
    <xf numFmtId="0" fontId="31" fillId="24" borderId="0" xfId="61" applyFont="1" applyFill="1" applyBorder="1" applyAlignment="1">
      <alignment horizontal="left" wrapText="1"/>
    </xf>
    <xf numFmtId="0" fontId="18" fillId="24" borderId="19" xfId="61" applyFont="1" applyFill="1" applyBorder="1" applyAlignment="1">
      <alignment horizontal="left" wrapText="1"/>
    </xf>
    <xf numFmtId="49" fontId="14" fillId="25" borderId="0" xfId="51" applyNumberFormat="1" applyFont="1" applyFill="1" applyBorder="1" applyAlignment="1">
      <alignment horizontal="left"/>
    </xf>
    <xf numFmtId="0" fontId="14" fillId="25" borderId="0" xfId="51" applyNumberFormat="1" applyFont="1" applyFill="1" applyBorder="1" applyAlignment="1">
      <alignment horizontal="left"/>
    </xf>
    <xf numFmtId="173" fontId="14" fillId="25" borderId="0" xfId="52" applyNumberFormat="1" applyFont="1" applyFill="1" applyBorder="1" applyAlignment="1">
      <alignment horizontal="right"/>
    </xf>
    <xf numFmtId="0" fontId="14" fillId="25" borderId="0" xfId="52" applyNumberFormat="1" applyFont="1" applyFill="1" applyAlignment="1">
      <alignment horizontal="right"/>
    </xf>
    <xf numFmtId="0" fontId="14" fillId="25" borderId="0" xfId="52" applyNumberFormat="1" applyFont="1" applyFill="1" applyBorder="1" applyAlignment="1">
      <alignment horizontal="right"/>
    </xf>
    <xf numFmtId="0" fontId="13" fillId="25" borderId="0" xfId="0" applyFont="1" applyFill="1" applyBorder="1" applyAlignment="1">
      <alignment horizontal="center"/>
    </xf>
    <xf numFmtId="173" fontId="14" fillId="25" borderId="20" xfId="52" applyNumberFormat="1" applyFont="1" applyFill="1" applyBorder="1" applyAlignment="1">
      <alignment horizontal="left"/>
    </xf>
    <xf numFmtId="173" fontId="14" fillId="25" borderId="0" xfId="52" applyNumberFormat="1" applyFont="1" applyFill="1" applyBorder="1" applyAlignment="1">
      <alignment horizontal="left"/>
    </xf>
    <xf numFmtId="0" fontId="12" fillId="25" borderId="0" xfId="0" applyFont="1" applyFill="1" applyBorder="1"/>
    <xf numFmtId="0" fontId="35" fillId="25" borderId="0" xfId="0" applyFont="1" applyFill="1" applyBorder="1" applyAlignment="1">
      <alignment horizontal="left"/>
    </xf>
    <xf numFmtId="0" fontId="11" fillId="37" borderId="0" xfId="0" applyFont="1" applyFill="1" applyBorder="1" applyAlignment="1"/>
  </cellXfs>
  <cellStyles count="181">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xfId="32" builtinId="26" customBuiltin="1"/>
    <cellStyle name="Correcto 2" xfId="109"/>
    <cellStyle name="Currency 2" xfId="163"/>
    <cellStyle name="DADOS" xfId="74"/>
    <cellStyle name="Entrada" xfId="33" builtinId="20" customBuiltin="1"/>
    <cellStyle name="Entrada 2" xfId="110"/>
    <cellStyle name="Euro" xfId="34"/>
    <cellStyle name="Hiperligação" xfId="68" builtinId="8"/>
    <cellStyle name="Incorrecto" xfId="35" builtinId="27" customBuiltin="1"/>
    <cellStyle name="Incorrecto 2" xfId="111"/>
    <cellStyle name="Moeda 2" xfId="164"/>
    <cellStyle name="Neutro" xfId="36" builtinId="28" customBuiltin="1"/>
    <cellStyle name="Neutro 2" xfId="112"/>
    <cellStyle name="Normal" xfId="0" builtinId="0"/>
    <cellStyle name="Normal 10" xfId="67"/>
    <cellStyle name="Normal 10 2" xfId="69"/>
    <cellStyle name="Normal 11" xfId="16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80"/>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178"/>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2 5" xfId="179"/>
    <cellStyle name="Normal_Book3" xfId="60"/>
    <cellStyle name="Nota" xfId="41" builtinId="10" customBuiltin="1"/>
    <cellStyle name="Nota 2" xfId="113"/>
    <cellStyle name="NUMLINHA" xfId="75"/>
    <cellStyle name="Percent 2" xfId="177"/>
    <cellStyle name="Percentagem 2" xfId="58"/>
    <cellStyle name="QDTITULO" xfId="76"/>
    <cellStyle name="Saída" xfId="42" builtinId="21" customBuiltin="1"/>
    <cellStyle name="Saída 2" xfId="114"/>
    <cellStyle name="Standaard_SifCdE01tableauxEN" xfId="43"/>
    <cellStyle name="style1395065383179" xfId="122"/>
    <cellStyle name="style1395065383507" xfId="123"/>
    <cellStyle name="style1395065383726" xfId="124"/>
    <cellStyle name="style1395065383835" xfId="125"/>
    <cellStyle name="style1395065383960" xfId="126"/>
    <cellStyle name="style1395065384085" xfId="127"/>
    <cellStyle name="style1395065384335" xfId="128"/>
    <cellStyle name="style1395065384476" xfId="129"/>
    <cellStyle name="style1395065384601" xfId="130"/>
    <cellStyle name="style1395065384726" xfId="131"/>
    <cellStyle name="style1395065384851" xfId="132"/>
    <cellStyle name="style1395065385007" xfId="133"/>
    <cellStyle name="style1395065385101" xfId="134"/>
    <cellStyle name="style1395065385210" xfId="135"/>
    <cellStyle name="style1395065385413" xfId="136"/>
    <cellStyle name="style1395065385507" xfId="137"/>
    <cellStyle name="style1395065385710" xfId="138"/>
    <cellStyle name="style1395065385804" xfId="139"/>
    <cellStyle name="style1395065385898" xfId="140"/>
    <cellStyle name="style1395065386007" xfId="141"/>
    <cellStyle name="style1395065386101" xfId="142"/>
    <cellStyle name="style1395065386226" xfId="143"/>
    <cellStyle name="style1395065386335" xfId="144"/>
    <cellStyle name="style1395065386476" xfId="145"/>
    <cellStyle name="style1395065386601" xfId="146"/>
    <cellStyle name="style1395065386726" xfId="147"/>
    <cellStyle name="style1395065386945" xfId="148"/>
    <cellStyle name="style1395065387054" xfId="149"/>
    <cellStyle name="style1395065387164" xfId="150"/>
    <cellStyle name="style1395065387382" xfId="151"/>
    <cellStyle name="style1395065387492" xfId="152"/>
    <cellStyle name="style1395065387601" xfId="153"/>
    <cellStyle name="style1395065387711" xfId="154"/>
    <cellStyle name="style1395065387820" xfId="155"/>
    <cellStyle name="style1395065388023" xfId="156"/>
    <cellStyle name="style1395065388429" xfId="157"/>
    <cellStyle name="style1395065388554" xfId="158"/>
    <cellStyle name="style1395065388757" xfId="159"/>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20">
    <dxf>
      <font>
        <condense val="0"/>
        <extend val="0"/>
        <color rgb="FF9C0006"/>
      </font>
      <fill>
        <patternFill>
          <bgColor rgb="FFFFC7CE"/>
        </patternFill>
      </fill>
    </dxf>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FFEFF1"/>
      <color rgb="FFE5FFE5"/>
      <color rgb="FFCCFFCC"/>
      <color rgb="FFFFE7EA"/>
      <color rgb="FF1F497D"/>
      <color rgb="FF525252"/>
      <color rgb="FF686868"/>
      <color rgb="FFEBF7FF"/>
      <color rgb="FFD3EEFF"/>
      <color rgb="FFE0E0E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275"/>
          <c:y val="2.0442129629629754E-2"/>
        </c:manualLayout>
      </c:layout>
      <c:spPr>
        <a:noFill/>
        <a:ln w="25400">
          <a:noFill/>
        </a:ln>
      </c:spPr>
    </c:title>
    <c:plotArea>
      <c:layout>
        <c:manualLayout>
          <c:layoutTarget val="inner"/>
          <c:xMode val="edge"/>
          <c:yMode val="edge"/>
          <c:x val="0.11375625000000027"/>
          <c:y val="0.18251574074074137"/>
          <c:w val="0.91185410334346562"/>
          <c:h val="0.61864074074074071"/>
        </c:manualLayout>
      </c:layout>
      <c:barChart>
        <c:barDir val="col"/>
        <c:grouping val="clustered"/>
        <c:ser>
          <c:idx val="0"/>
          <c:order val="0"/>
          <c:tx>
            <c:strRef>
              <c:f>'9lay_off'!$C$11:$D$11</c:f>
              <c:strCache>
                <c:ptCount val="1"/>
                <c:pt idx="0">
                  <c:v>estabelecimentos</c:v>
                </c:pt>
              </c:strCache>
            </c:strRef>
          </c:tx>
          <c:spPr>
            <a:ln w="25400">
              <a:solidFill>
                <a:schemeClr val="tx2"/>
              </a:solidFill>
              <a:prstDash val="solid"/>
            </a:ln>
          </c:spPr>
          <c:cat>
            <c:strRef>
              <c:f>'9lay_off'!$E$9:$Q$9</c:f>
              <c:strCache>
                <c:ptCount val="13"/>
                <c:pt idx="0">
                  <c:v>ago.</c:v>
                </c:pt>
                <c:pt idx="1">
                  <c:v>set.</c:v>
                </c:pt>
                <c:pt idx="2">
                  <c:v>out.</c:v>
                </c:pt>
                <c:pt idx="3">
                  <c:v>nov.</c:v>
                </c:pt>
                <c:pt idx="4">
                  <c:v>dez.</c:v>
                </c:pt>
                <c:pt idx="5">
                  <c:v>jan.</c:v>
                </c:pt>
                <c:pt idx="6">
                  <c:v>fev.</c:v>
                </c:pt>
                <c:pt idx="7">
                  <c:v>mar.</c:v>
                </c:pt>
                <c:pt idx="8">
                  <c:v>abr.</c:v>
                </c:pt>
                <c:pt idx="9">
                  <c:v>mai.</c:v>
                </c:pt>
                <c:pt idx="10">
                  <c:v>jun.</c:v>
                </c:pt>
                <c:pt idx="11">
                  <c:v>jul.</c:v>
                </c:pt>
                <c:pt idx="12">
                  <c:v>ago.</c:v>
                </c:pt>
              </c:strCache>
            </c:strRef>
          </c:cat>
          <c:val>
            <c:numRef>
              <c:f>'9lay_off'!$E$12:$Q$12</c:f>
              <c:numCache>
                <c:formatCode>0</c:formatCode>
                <c:ptCount val="13"/>
                <c:pt idx="0">
                  <c:v>166</c:v>
                </c:pt>
                <c:pt idx="1">
                  <c:v>153</c:v>
                </c:pt>
                <c:pt idx="2">
                  <c:v>153</c:v>
                </c:pt>
                <c:pt idx="3">
                  <c:v>146</c:v>
                </c:pt>
                <c:pt idx="4">
                  <c:v>145</c:v>
                </c:pt>
                <c:pt idx="5">
                  <c:v>158</c:v>
                </c:pt>
                <c:pt idx="6">
                  <c:v>149</c:v>
                </c:pt>
                <c:pt idx="7">
                  <c:v>147</c:v>
                </c:pt>
                <c:pt idx="8">
                  <c:v>147</c:v>
                </c:pt>
                <c:pt idx="9">
                  <c:v>132</c:v>
                </c:pt>
                <c:pt idx="10">
                  <c:v>104</c:v>
                </c:pt>
                <c:pt idx="11">
                  <c:v>97</c:v>
                </c:pt>
                <c:pt idx="12">
                  <c:v>86</c:v>
                </c:pt>
              </c:numCache>
            </c:numRef>
          </c:val>
        </c:ser>
        <c:axId val="73085312"/>
        <c:axId val="73087616"/>
      </c:barChart>
      <c:catAx>
        <c:axId val="73085312"/>
        <c:scaling>
          <c:orientation val="minMax"/>
        </c:scaling>
        <c:axPos val="b"/>
        <c:numFmt formatCode="General" sourceLinked="1"/>
        <c:maj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73087616"/>
        <c:crosses val="autoZero"/>
        <c:auto val="1"/>
        <c:lblAlgn val="ctr"/>
        <c:lblOffset val="100"/>
        <c:tickLblSkip val="1"/>
        <c:tickMarkSkip val="1"/>
      </c:catAx>
      <c:valAx>
        <c:axId val="73087616"/>
        <c:scaling>
          <c:orientation val="minMax"/>
          <c:min val="0"/>
        </c:scaling>
        <c:axPos val="l"/>
        <c:numFmt formatCode="0" sourceLinked="0"/>
        <c:maj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7308531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5664"/>
          <c:y val="5.6803307963070558E-2"/>
        </c:manualLayout>
      </c:layout>
      <c:spPr>
        <a:noFill/>
        <a:ln w="25400">
          <a:noFill/>
        </a:ln>
      </c:spPr>
    </c:title>
    <c:plotArea>
      <c:layout>
        <c:manualLayout>
          <c:layoutTarget val="inner"/>
          <c:xMode val="edge"/>
          <c:yMode val="edge"/>
          <c:x val="0.28422775778271936"/>
          <c:y val="0.25193893811674128"/>
          <c:w val="0.68682615202571895"/>
          <c:h val="0.66089096625963228"/>
        </c:manualLayout>
      </c:layout>
      <c:barChart>
        <c:barDir val="bar"/>
        <c:grouping val="clustered"/>
        <c:ser>
          <c:idx val="0"/>
          <c:order val="0"/>
          <c:tx>
            <c:v>sexo</c:v>
          </c:tx>
          <c:spPr>
            <a:solidFill>
              <a:schemeClr val="bg1">
                <a:lumMod val="65000"/>
                <a:alpha val="91000"/>
              </a:schemeClr>
            </a:solidFill>
            <a:ln w="12700">
              <a:solidFill>
                <a:srgbClr val="808080"/>
              </a:solidFill>
              <a:prstDash val="solid"/>
            </a:ln>
          </c:spPr>
          <c:dPt>
            <c:idx val="0"/>
            <c:spPr>
              <a:solidFill>
                <a:schemeClr val="bg1">
                  <a:lumMod val="85000"/>
                  <a:alpha val="91000"/>
                </a:schemeClr>
              </a:solidFill>
              <a:ln w="12700">
                <a:solidFill>
                  <a:schemeClr val="bg1">
                    <a:lumMod val="85000"/>
                  </a:schemeClr>
                </a:solidFill>
                <a:prstDash val="solid"/>
              </a:ln>
            </c:spPr>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Val val="1"/>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Val val="1"/>
          </c:dLbls>
          <c:cat>
            <c:strLit>
              <c:ptCount val="2"/>
              <c:pt idx="0">
                <c:v> Feminino</c:v>
              </c:pt>
              <c:pt idx="1">
                <c:v> Masculino</c:v>
              </c:pt>
            </c:strLit>
          </c:cat>
          <c:val>
            <c:numLit>
              <c:formatCode>General</c:formatCode>
              <c:ptCount val="2"/>
              <c:pt idx="0">
                <c:v>107723</c:v>
              </c:pt>
              <c:pt idx="1">
                <c:v>104424</c:v>
              </c:pt>
            </c:numLit>
          </c:val>
        </c:ser>
        <c:gapWidth val="120"/>
        <c:axId val="73152384"/>
        <c:axId val="73153920"/>
      </c:barChart>
      <c:catAx>
        <c:axId val="73152384"/>
        <c:scaling>
          <c:orientation val="minMax"/>
        </c:scaling>
        <c:axPos val="l"/>
        <c:numFmt formatCode="General" sourceLinked="1"/>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73153920"/>
        <c:crosses val="autoZero"/>
        <c:auto val="1"/>
        <c:lblAlgn val="ctr"/>
        <c:lblOffset val="100"/>
        <c:tickLblSkip val="1"/>
        <c:tickMarkSkip val="1"/>
      </c:catAx>
      <c:valAx>
        <c:axId val="73153920"/>
        <c:scaling>
          <c:orientation val="minMax"/>
          <c:max val="200000"/>
        </c:scaling>
        <c:delete val="1"/>
        <c:axPos val="b"/>
        <c:majorGridlines>
          <c:spPr>
            <a:ln w="3175">
              <a:solidFill>
                <a:srgbClr val="FFF2E5"/>
              </a:solidFill>
              <a:prstDash val="sysDash"/>
            </a:ln>
          </c:spPr>
        </c:majorGridlines>
        <c:numFmt formatCode="General" sourceLinked="1"/>
        <c:tickLblPos val="none"/>
        <c:crossAx val="73152384"/>
        <c:crosses val="autoZero"/>
        <c:crossBetween val="between"/>
      </c:valAx>
      <c:spPr>
        <a:solidFill>
          <a:schemeClr val="accent6"/>
        </a:solidFill>
        <a:ln w="25400">
          <a:noFill/>
        </a:ln>
      </c:spPr>
    </c:plotArea>
    <c:plotVisOnly val="1"/>
    <c:dispBlanksAs val="gap"/>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6826"/>
          <c:y val="2.9868411235183037E-2"/>
        </c:manualLayout>
      </c:layout>
      <c:spPr>
        <a:noFill/>
        <a:ln w="25400">
          <a:noFill/>
        </a:ln>
      </c:spPr>
    </c:title>
    <c:plotArea>
      <c:layout>
        <c:manualLayout>
          <c:layoutTarget val="inner"/>
          <c:xMode val="edge"/>
          <c:yMode val="edge"/>
          <c:x val="0.38758407553172242"/>
          <c:y val="0.1245136186770428"/>
          <c:w val="0.5632423025569"/>
          <c:h val="0.81076438567995457"/>
        </c:manualLayout>
      </c:layout>
      <c:barChart>
        <c:barDir val="bar"/>
        <c:grouping val="clustered"/>
        <c:ser>
          <c:idx val="0"/>
          <c:order val="0"/>
          <c:tx>
            <c:v>idade</c:v>
          </c:tx>
          <c:spPr>
            <a:solidFill>
              <a:srgbClr val="C0C0C0"/>
            </a:solidFill>
            <a:ln w="12700">
              <a:solidFill>
                <a:srgbClr val="808080"/>
              </a:solidFill>
              <a:prstDash val="solid"/>
            </a:ln>
          </c:spPr>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Val val="1"/>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Val val="1"/>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72166</c:v>
              </c:pt>
              <c:pt idx="1">
                <c:v>3742</c:v>
              </c:pt>
              <c:pt idx="2">
                <c:v>3738</c:v>
              </c:pt>
              <c:pt idx="3">
                <c:v>14767</c:v>
              </c:pt>
              <c:pt idx="4">
                <c:v>11725</c:v>
              </c:pt>
              <c:pt idx="5">
                <c:v>12587</c:v>
              </c:pt>
              <c:pt idx="6">
                <c:v>15185</c:v>
              </c:pt>
              <c:pt idx="7">
                <c:v>17018</c:v>
              </c:pt>
              <c:pt idx="8">
                <c:v>17660</c:v>
              </c:pt>
              <c:pt idx="9">
                <c:v>17362</c:v>
              </c:pt>
              <c:pt idx="10">
                <c:v>14958</c:v>
              </c:pt>
              <c:pt idx="11">
                <c:v>9483</c:v>
              </c:pt>
              <c:pt idx="12">
                <c:v>1756</c:v>
              </c:pt>
            </c:numLit>
          </c:val>
        </c:ser>
        <c:gapWidth val="30"/>
        <c:axId val="73247744"/>
        <c:axId val="73253632"/>
      </c:barChart>
      <c:catAx>
        <c:axId val="73247744"/>
        <c:scaling>
          <c:orientation val="minMax"/>
        </c:scaling>
        <c:axPos val="l"/>
        <c:numFmt formatCode="General" sourceLinked="1"/>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73253632"/>
        <c:crosses val="autoZero"/>
        <c:auto val="1"/>
        <c:lblAlgn val="ctr"/>
        <c:lblOffset val="100"/>
        <c:tickLblSkip val="1"/>
        <c:tickMarkSkip val="1"/>
      </c:catAx>
      <c:valAx>
        <c:axId val="73253632"/>
        <c:scaling>
          <c:orientation val="minMax"/>
          <c:max val="140000"/>
          <c:min val="0"/>
        </c:scaling>
        <c:axPos val="b"/>
        <c:majorGridlines>
          <c:spPr>
            <a:ln w="3175">
              <a:solidFill>
                <a:srgbClr val="FFF2E5"/>
              </a:solidFill>
              <a:prstDash val="sysDash"/>
            </a:ln>
          </c:spPr>
        </c:majorGridlines>
        <c:numFmt formatCode="General" sourceLinked="1"/>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73247744"/>
        <c:crosses val="autoZero"/>
        <c:crossBetween val="between"/>
      </c:valAx>
      <c:spPr>
        <a:solidFill>
          <a:schemeClr val="accent6"/>
        </a:solidFill>
        <a:ln w="25400">
          <a:noFill/>
        </a:ln>
      </c:spPr>
    </c:plotArea>
    <c:plotVisOnly val="1"/>
    <c:dispBlanksAs val="gap"/>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spPr>
        <a:noFill/>
        <a:ln w="25400">
          <a:noFill/>
        </a:ln>
      </c:spPr>
    </c:title>
    <c:plotArea>
      <c:layout>
        <c:manualLayout>
          <c:layoutTarget val="inner"/>
          <c:xMode val="edge"/>
          <c:yMode val="edge"/>
          <c:x val="0.41081417121573205"/>
          <c:y val="0.14771786102494774"/>
          <c:w val="0.53736636578959307"/>
          <c:h val="0.83811046241738762"/>
        </c:manualLayout>
      </c:layout>
      <c:barChart>
        <c:barDir val="bar"/>
        <c:grouping val="clustered"/>
        <c:ser>
          <c:idx val="0"/>
          <c:order val="0"/>
          <c:spPr>
            <a:solidFill>
              <a:schemeClr val="tx2"/>
            </a:solidFill>
            <a:ln w="12700">
              <a:solidFill>
                <a:schemeClr val="tx2"/>
              </a:solidFill>
              <a:prstDash val="solid"/>
            </a:ln>
          </c:spPr>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4826</c:v>
                </c:pt>
                <c:pt idx="1">
                  <c:v>1543</c:v>
                </c:pt>
                <c:pt idx="2">
                  <c:v>3522</c:v>
                </c:pt>
                <c:pt idx="3">
                  <c:v>732</c:v>
                </c:pt>
                <c:pt idx="4">
                  <c:v>1502</c:v>
                </c:pt>
                <c:pt idx="5">
                  <c:v>3485</c:v>
                </c:pt>
                <c:pt idx="6">
                  <c:v>1437</c:v>
                </c:pt>
                <c:pt idx="7">
                  <c:v>3125</c:v>
                </c:pt>
                <c:pt idx="8">
                  <c:v>1314</c:v>
                </c:pt>
                <c:pt idx="9">
                  <c:v>2353</c:v>
                </c:pt>
                <c:pt idx="10">
                  <c:v>16143</c:v>
                </c:pt>
                <c:pt idx="11">
                  <c:v>1138</c:v>
                </c:pt>
                <c:pt idx="12">
                  <c:v>25491</c:v>
                </c:pt>
                <c:pt idx="13">
                  <c:v>2436</c:v>
                </c:pt>
                <c:pt idx="14">
                  <c:v>7957</c:v>
                </c:pt>
                <c:pt idx="15">
                  <c:v>1295</c:v>
                </c:pt>
                <c:pt idx="16">
                  <c:v>2408</c:v>
                </c:pt>
                <c:pt idx="17">
                  <c:v>3091</c:v>
                </c:pt>
                <c:pt idx="18">
                  <c:v>5781</c:v>
                </c:pt>
                <c:pt idx="19">
                  <c:v>1999</c:v>
                </c:pt>
              </c:numCache>
            </c:numRef>
          </c:val>
        </c:ser>
        <c:gapWidth val="30"/>
        <c:axId val="73281536"/>
        <c:axId val="73283072"/>
      </c:barChart>
      <c:catAx>
        <c:axId val="73281536"/>
        <c:scaling>
          <c:orientation val="maxMin"/>
        </c:scaling>
        <c:axPos val="l"/>
        <c:numFmt formatCode="General" sourceLinked="1"/>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73283072"/>
        <c:crosses val="autoZero"/>
        <c:auto val="1"/>
        <c:lblAlgn val="ctr"/>
        <c:lblOffset val="100"/>
        <c:tickLblSkip val="1"/>
        <c:tickMarkSkip val="1"/>
      </c:catAx>
      <c:valAx>
        <c:axId val="73283072"/>
        <c:scaling>
          <c:orientation val="minMax"/>
          <c:max val="35000"/>
          <c:min val="0"/>
        </c:scaling>
        <c:axPos val="t"/>
        <c:majorGridlines>
          <c:spPr>
            <a:ln w="3175">
              <a:solidFill>
                <a:srgbClr val="FFF2E5"/>
              </a:solidFill>
              <a:prstDash val="sysDash"/>
            </a:ln>
          </c:spPr>
        </c:majorGridlines>
        <c:numFmt formatCode="#,##0" sourceLinked="1"/>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73281536"/>
        <c:crosses val="autoZero"/>
        <c:crossBetween val="between"/>
      </c:valAx>
      <c:spPr>
        <a:solidFill>
          <a:schemeClr val="accent6"/>
        </a:solidFill>
        <a:ln w="25400">
          <a:noFill/>
        </a:ln>
      </c:spPr>
    </c:plotArea>
    <c:plotVisOnly val="1"/>
    <c:dispBlanksAs val="gap"/>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lang val="pt-PT"/>
  <c:chart>
    <c:autoTitleDeleted val="1"/>
    <c:plotArea>
      <c:layout>
        <c:manualLayout>
          <c:layoutTarget val="inner"/>
          <c:xMode val="edge"/>
          <c:yMode val="edge"/>
          <c:x val="5.5617352614015575E-3"/>
          <c:y val="0"/>
          <c:w val="0.98998887652958012"/>
          <c:h val="0.57699714017843762"/>
        </c:manualLayout>
      </c:layout>
      <c:lineChart>
        <c:grouping val="standard"/>
        <c:ser>
          <c:idx val="0"/>
          <c:order val="0"/>
          <c:spPr>
            <a:ln>
              <a:noFill/>
            </a:ln>
          </c:spPr>
          <c:dLbls>
            <c:dLbl>
              <c:idx val="0"/>
              <c:layout>
                <c:manualLayout>
                  <c:x val="-3.2906904434498521E-2"/>
                  <c:y val="-1.2759863479323619E-2"/>
                </c:manualLayout>
              </c:layout>
              <c:showVal val="1"/>
            </c:dLbl>
            <c:dLbl>
              <c:idx val="1"/>
              <c:layout>
                <c:manualLayout>
                  <c:x val="-3.7912524560681289E-2"/>
                  <c:y val="-7.2720694912500336E-3"/>
                </c:manualLayout>
              </c:layout>
              <c:showVal val="1"/>
            </c:dLbl>
            <c:dLbl>
              <c:idx val="2"/>
              <c:layout>
                <c:manualLayout>
                  <c:x val="-4.0693333800460724E-2"/>
                  <c:y val="-1.1368757514942427E-2"/>
                </c:manualLayout>
              </c:layout>
              <c:showVal val="1"/>
            </c:dLbl>
            <c:dLbl>
              <c:idx val="3"/>
              <c:layout>
                <c:manualLayout>
                  <c:x val="-4.0137218665241926E-2"/>
                  <c:y val="-9.204391059214518E-3"/>
                </c:manualLayout>
              </c:layout>
              <c:showVal val="1"/>
            </c:dLbl>
            <c:dLbl>
              <c:idx val="4"/>
              <c:layout>
                <c:manualLayout>
                  <c:x val="-3.9580986748180398E-2"/>
                  <c:y val="-8.0836194058725407E-3"/>
                </c:manualLayout>
              </c:layout>
              <c:showVal val="1"/>
            </c:dLbl>
            <c:dLbl>
              <c:idx val="5"/>
              <c:layout>
                <c:manualLayout>
                  <c:x val="-4.0137218665241919E-2"/>
                  <c:y val="-9.6292280683967311E-3"/>
                </c:manualLayout>
              </c:layout>
              <c:showVal val="1"/>
            </c:dLbl>
            <c:dLbl>
              <c:idx val="6"/>
              <c:layout>
                <c:manualLayout>
                  <c:x val="-4.0693333800460724E-2"/>
                  <c:y val="-1.0711699074094298E-2"/>
                </c:manualLayout>
              </c:layout>
              <c:showVal val="1"/>
            </c:dLbl>
            <c:dLbl>
              <c:idx val="7"/>
              <c:layout>
                <c:manualLayout>
                  <c:x val="-3.9024871612961615E-2"/>
                  <c:y val="-1.0557031056413977E-2"/>
                </c:manualLayout>
              </c:layout>
              <c:showVal val="1"/>
            </c:dLbl>
            <c:dLbl>
              <c:idx val="8"/>
              <c:layout>
                <c:manualLayout>
                  <c:x val="-4.0693333800460724E-2"/>
                  <c:y val="-1.2991674674859661E-2"/>
                </c:manualLayout>
              </c:layout>
              <c:showVal val="1"/>
            </c:dLbl>
            <c:dLbl>
              <c:idx val="9"/>
              <c:layout>
                <c:manualLayout>
                  <c:x val="-4.0137218665241954E-2"/>
                  <c:y val="-1.4499227606331926E-2"/>
                </c:manualLayout>
              </c:layout>
              <c:showVal val="1"/>
            </c:dLbl>
            <c:dLbl>
              <c:idx val="10"/>
              <c:layout>
                <c:manualLayout>
                  <c:x val="-4.0693333800460724E-2"/>
                  <c:y val="-9.204391059214518E-3"/>
                </c:manualLayout>
              </c:layout>
              <c:showVal val="1"/>
            </c:dLbl>
            <c:dLbl>
              <c:idx val="11"/>
              <c:layout>
                <c:manualLayout>
                  <c:x val="-4.0137218665241892E-2"/>
                  <c:y val="-1.3184808659721861E-2"/>
                </c:manualLayout>
              </c:layout>
              <c:showVal val="1"/>
            </c:dLbl>
            <c:dLbl>
              <c:idx val="12"/>
              <c:layout>
                <c:manualLayout>
                  <c:x val="-4.0693333800460814E-2"/>
                  <c:y val="-1.0247734819580821E-2"/>
                </c:manualLayout>
              </c:layout>
              <c:showVal val="1"/>
            </c:dLbl>
            <c:dLbl>
              <c:idx val="13"/>
              <c:layout>
                <c:manualLayout>
                  <c:x val="-3.9024871612961635E-2"/>
                  <c:y val="-5.8031366221283024E-3"/>
                </c:manualLayout>
              </c:layout>
              <c:showVal val="1"/>
            </c:dLbl>
            <c:dLbl>
              <c:idx val="14"/>
              <c:layout>
                <c:manualLayout>
                  <c:x val="-3.9580986748180363E-2"/>
                  <c:y val="-8.3156469438427881E-3"/>
                </c:manualLayout>
              </c:layout>
              <c:showVal val="1"/>
            </c:dLbl>
            <c:dLbl>
              <c:idx val="15"/>
              <c:layout>
                <c:manualLayout>
                  <c:x val="-4.3474259822082827E-2"/>
                  <c:y val="-3.9483684681477296E-3"/>
                </c:manualLayout>
              </c:layout>
              <c:showVal val="1"/>
            </c:dLbl>
            <c:dLbl>
              <c:idx val="16"/>
              <c:layout>
                <c:manualLayout>
                  <c:x val="-3.9580986748180357E-2"/>
                  <c:y val="-6.2669753556319494E-3"/>
                </c:manualLayout>
              </c:layout>
              <c:showVal val="1"/>
            </c:dLbl>
            <c:dLbl>
              <c:idx val="17"/>
              <c:layout>
                <c:manualLayout>
                  <c:x val="-4.0137218665241961E-2"/>
                  <c:y val="-1.2760028798864134E-2"/>
                </c:manualLayout>
              </c:layout>
              <c:showVal val="1"/>
            </c:dLbl>
            <c:dLbl>
              <c:idx val="18"/>
              <c:layout>
                <c:manualLayout>
                  <c:x val="-4.0693333800460724E-2"/>
                  <c:y val="-7.0400705274413083E-3"/>
                </c:manualLayout>
              </c:layout>
              <c:showVal val="1"/>
            </c:dLbl>
            <c:dLbl>
              <c:idx val="19"/>
              <c:layout>
                <c:manualLayout>
                  <c:x val="-1.5829845223481423E-2"/>
                  <c:y val="-1.078898493029379E-2"/>
                </c:manualLayout>
              </c:layout>
              <c:showVal val="1"/>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Val val="1"/>
          </c:dLbls>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'18ssocial'!$AN$8:$AN$27</c:f>
              <c:numCache>
                <c:formatCode>0.0</c:formatCode>
                <c:ptCount val="20"/>
                <c:pt idx="0">
                  <c:v>96.401411353390401</c:v>
                </c:pt>
                <c:pt idx="1">
                  <c:v>88.457048802946602</c:v>
                </c:pt>
                <c:pt idx="2">
                  <c:v>93.834211869814894</c:v>
                </c:pt>
                <c:pt idx="3">
                  <c:v>96.586318615751793</c:v>
                </c:pt>
                <c:pt idx="4">
                  <c:v>87.247802104065997</c:v>
                </c:pt>
                <c:pt idx="5">
                  <c:v>100.535145433392</c:v>
                </c:pt>
                <c:pt idx="6">
                  <c:v>87.230424605334804</c:v>
                </c:pt>
                <c:pt idx="7">
                  <c:v>93.0959625036906</c:v>
                </c:pt>
                <c:pt idx="8">
                  <c:v>85.864511421319804</c:v>
                </c:pt>
                <c:pt idx="9">
                  <c:v>96.609932162809301</c:v>
                </c:pt>
                <c:pt idx="10">
                  <c:v>93.702864273321794</c:v>
                </c:pt>
                <c:pt idx="11">
                  <c:v>89.641056406912298</c:v>
                </c:pt>
                <c:pt idx="12">
                  <c:v>91.801850240400896</c:v>
                </c:pt>
                <c:pt idx="13">
                  <c:v>92.209252518112706</c:v>
                </c:pt>
                <c:pt idx="14">
                  <c:v>98.007122012994202</c:v>
                </c:pt>
                <c:pt idx="15">
                  <c:v>97.626544523246693</c:v>
                </c:pt>
                <c:pt idx="16">
                  <c:v>97.269552590266898</c:v>
                </c:pt>
                <c:pt idx="17">
                  <c:v>91.931717657342702</c:v>
                </c:pt>
                <c:pt idx="18">
                  <c:v>67.808419108081395</c:v>
                </c:pt>
                <c:pt idx="19">
                  <c:v>88.769145196724594</c:v>
                </c:pt>
              </c:numCache>
            </c:numRef>
          </c:val>
        </c:ser>
        <c:ser>
          <c:idx val="1"/>
          <c:order val="1"/>
          <c:spPr>
            <a:ln>
              <a:solidFill>
                <a:schemeClr val="bg1">
                  <a:lumMod val="50000"/>
                </a:schemeClr>
              </a:solidFill>
            </a:ln>
          </c:spPr>
          <c:marker>
            <c:symbol val="none"/>
          </c:marker>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'18ssocial'!$AO$8:$AO$27</c:f>
              <c:numCache>
                <c:formatCode>0.0</c:formatCode>
                <c:ptCount val="20"/>
                <c:pt idx="0">
                  <c:v>91.096175326119194</c:v>
                </c:pt>
                <c:pt idx="1">
                  <c:v>91.096175326119194</c:v>
                </c:pt>
                <c:pt idx="2">
                  <c:v>91.096175326119194</c:v>
                </c:pt>
                <c:pt idx="3">
                  <c:v>91.096175326119194</c:v>
                </c:pt>
                <c:pt idx="4">
                  <c:v>91.096175326119194</c:v>
                </c:pt>
                <c:pt idx="5">
                  <c:v>91.096175326119194</c:v>
                </c:pt>
                <c:pt idx="6">
                  <c:v>91.096175326119194</c:v>
                </c:pt>
                <c:pt idx="7">
                  <c:v>91.096175326119194</c:v>
                </c:pt>
                <c:pt idx="8">
                  <c:v>91.096175326119194</c:v>
                </c:pt>
                <c:pt idx="9">
                  <c:v>91.096175326119194</c:v>
                </c:pt>
                <c:pt idx="10">
                  <c:v>91.096175326119194</c:v>
                </c:pt>
                <c:pt idx="11">
                  <c:v>91.096175326119194</c:v>
                </c:pt>
                <c:pt idx="12">
                  <c:v>91.096175326119194</c:v>
                </c:pt>
                <c:pt idx="13">
                  <c:v>91.096175326119194</c:v>
                </c:pt>
                <c:pt idx="14">
                  <c:v>91.096175326119194</c:v>
                </c:pt>
                <c:pt idx="15">
                  <c:v>91.096175326119194</c:v>
                </c:pt>
                <c:pt idx="16">
                  <c:v>91.096175326119194</c:v>
                </c:pt>
                <c:pt idx="17">
                  <c:v>91.096175326119194</c:v>
                </c:pt>
                <c:pt idx="18">
                  <c:v>91.096175326119194</c:v>
                </c:pt>
                <c:pt idx="19">
                  <c:v>91.096175326119194</c:v>
                </c:pt>
              </c:numCache>
            </c:numRef>
          </c:val>
        </c:ser>
        <c:marker val="1"/>
        <c:axId val="73353088"/>
        <c:axId val="73354624"/>
      </c:lineChart>
      <c:catAx>
        <c:axId val="73353088"/>
        <c:scaling>
          <c:orientation val="minMax"/>
        </c:scaling>
        <c:axPos val="b"/>
        <c:numFmt formatCode="General" sourceLinked="1"/>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73354624"/>
        <c:crosses val="autoZero"/>
        <c:auto val="1"/>
        <c:lblAlgn val="ctr"/>
        <c:lblOffset val="100"/>
        <c:tickLblSkip val="1"/>
        <c:tickMarkSkip val="1"/>
      </c:catAx>
      <c:valAx>
        <c:axId val="73354624"/>
        <c:scaling>
          <c:orientation val="minMax"/>
          <c:min val="50"/>
        </c:scaling>
        <c:axPos val="l"/>
        <c:numFmt formatCode="0.0" sourceLinked="1"/>
        <c:tickLblPos val="none"/>
        <c:spPr>
          <a:ln w="9525">
            <a:noFill/>
          </a:ln>
        </c:spPr>
        <c:crossAx val="73353088"/>
        <c:crosses val="autoZero"/>
        <c:crossBetween val="between"/>
      </c:valAx>
      <c:spPr>
        <a:solidFill>
          <a:srgbClr val="EBF7FF"/>
        </a:solidFill>
        <a:ln w="25400">
          <a:noFill/>
        </a:ln>
      </c:spPr>
    </c:plotArea>
    <c:plotVisOnly val="1"/>
    <c:dispBlanksAs val="gap"/>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0.1337386018237082"/>
          <c:y val="2.7472527472531896E-2"/>
        </c:manualLayout>
      </c:layout>
      <c:spPr>
        <a:noFill/>
        <a:ln w="25400">
          <a:noFill/>
        </a:ln>
      </c:spPr>
    </c:title>
    <c:plotArea>
      <c:layout>
        <c:manualLayout>
          <c:layoutTarget val="inner"/>
          <c:xMode val="edge"/>
          <c:yMode val="edge"/>
          <c:x val="8.5106382978723707E-2"/>
          <c:y val="0.12637362637359897"/>
          <c:w val="0.9027355623100306"/>
          <c:h val="0.60989010989010994"/>
        </c:manualLayout>
      </c:layout>
      <c:lineChart>
        <c:grouping val="standard"/>
        <c:ser>
          <c:idx val="0"/>
          <c:order val="0"/>
          <c:tx>
            <c:v>perp desemp</c:v>
          </c:tx>
          <c:spPr>
            <a:ln w="25400">
              <a:solidFill>
                <a:schemeClr val="bg1">
                  <a:lumMod val="65000"/>
                </a:schemeClr>
              </a:solidFill>
              <a:prstDash val="solid"/>
            </a:ln>
          </c:spPr>
          <c:marker>
            <c:symbol val="none"/>
          </c:marker>
          <c:cat>
            <c:strLit>
              <c:ptCount val="13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strLit>
          </c:cat>
          <c:val>
            <c:numLit>
              <c:formatCode>0.0</c:formatCode>
              <c:ptCount val="138"/>
              <c:pt idx="0">
                <c:v>60.112499999999983</c:v>
              </c:pt>
              <c:pt idx="1">
                <c:v>63.629166666666634</c:v>
              </c:pt>
              <c:pt idx="2">
                <c:v>66.712499999999991</c:v>
              </c:pt>
              <c:pt idx="3">
                <c:v>68.012500000000003</c:v>
              </c:pt>
              <c:pt idx="4">
                <c:v>65.762500000000003</c:v>
              </c:pt>
              <c:pt idx="5">
                <c:v>62.945833333333326</c:v>
              </c:pt>
              <c:pt idx="6">
                <c:v>59.212500000000013</c:v>
              </c:pt>
              <c:pt idx="7">
                <c:v>56.329166666666609</c:v>
              </c:pt>
              <c:pt idx="8">
                <c:v>54.862500000000011</c:v>
              </c:pt>
              <c:pt idx="9">
                <c:v>55.112500000000011</c:v>
              </c:pt>
              <c:pt idx="10">
                <c:v>56.329166666666609</c:v>
              </c:pt>
              <c:pt idx="11">
                <c:v>56.729166666666629</c:v>
              </c:pt>
              <c:pt idx="12">
                <c:v>57.629166666666634</c:v>
              </c:pt>
              <c:pt idx="13">
                <c:v>58.079166666666609</c:v>
              </c:pt>
              <c:pt idx="14">
                <c:v>58.262500000000017</c:v>
              </c:pt>
              <c:pt idx="15">
                <c:v>57.612500000000011</c:v>
              </c:pt>
              <c:pt idx="16">
                <c:v>55.395833333333314</c:v>
              </c:pt>
              <c:pt idx="17">
                <c:v>50.179166666666617</c:v>
              </c:pt>
              <c:pt idx="18">
                <c:v>44.245833333333316</c:v>
              </c:pt>
              <c:pt idx="19">
                <c:v>40.245833333333316</c:v>
              </c:pt>
              <c:pt idx="20">
                <c:v>41.012499999999989</c:v>
              </c:pt>
              <c:pt idx="21">
                <c:v>43.879166666666613</c:v>
              </c:pt>
              <c:pt idx="22">
                <c:v>47.395833333333321</c:v>
              </c:pt>
              <c:pt idx="23">
                <c:v>49.412499999999987</c:v>
              </c:pt>
              <c:pt idx="24">
                <c:v>50.945833333333304</c:v>
              </c:pt>
              <c:pt idx="25">
                <c:v>50.295833333333313</c:v>
              </c:pt>
              <c:pt idx="26">
                <c:v>47.729166666666629</c:v>
              </c:pt>
              <c:pt idx="27">
                <c:v>44.245833333333316</c:v>
              </c:pt>
              <c:pt idx="28">
                <c:v>42.345833333333324</c:v>
              </c:pt>
              <c:pt idx="29">
                <c:v>44.895833333333321</c:v>
              </c:pt>
              <c:pt idx="30">
                <c:v>49.279166666666633</c:v>
              </c:pt>
              <c:pt idx="31">
                <c:v>52.095833333333331</c:v>
              </c:pt>
              <c:pt idx="32">
                <c:v>52.595833333333331</c:v>
              </c:pt>
              <c:pt idx="33">
                <c:v>51.895833333333321</c:v>
              </c:pt>
              <c:pt idx="34">
                <c:v>53.112500000000011</c:v>
              </c:pt>
              <c:pt idx="35">
                <c:v>54.429166666666617</c:v>
              </c:pt>
              <c:pt idx="36">
                <c:v>55.212500000000006</c:v>
              </c:pt>
              <c:pt idx="37">
                <c:v>54.495833333333316</c:v>
              </c:pt>
              <c:pt idx="38">
                <c:v>51.479166666666615</c:v>
              </c:pt>
              <c:pt idx="39">
                <c:v>48.979166666666615</c:v>
              </c:pt>
              <c:pt idx="40">
                <c:v>46.579166666666609</c:v>
              </c:pt>
              <c:pt idx="41">
                <c:v>46.162500000000016</c:v>
              </c:pt>
              <c:pt idx="42">
                <c:v>45.145833333333314</c:v>
              </c:pt>
              <c:pt idx="43">
                <c:v>43.279166666666633</c:v>
              </c:pt>
              <c:pt idx="44">
                <c:v>40.962500000000006</c:v>
              </c:pt>
              <c:pt idx="45">
                <c:v>40.245833333333316</c:v>
              </c:pt>
              <c:pt idx="46">
                <c:v>40.245833333333316</c:v>
              </c:pt>
              <c:pt idx="47">
                <c:v>40.262500000000017</c:v>
              </c:pt>
              <c:pt idx="48">
                <c:v>39.279166666666633</c:v>
              </c:pt>
              <c:pt idx="49">
                <c:v>38.912500000000001</c:v>
              </c:pt>
              <c:pt idx="50">
                <c:v>41.462500000000013</c:v>
              </c:pt>
              <c:pt idx="51">
                <c:v>42.295833333333348</c:v>
              </c:pt>
              <c:pt idx="52">
                <c:v>41.845833333333324</c:v>
              </c:pt>
              <c:pt idx="53">
                <c:v>41.295833333333348</c:v>
              </c:pt>
              <c:pt idx="54">
                <c:v>41.512500000000003</c:v>
              </c:pt>
              <c:pt idx="55">
                <c:v>43.045833333333327</c:v>
              </c:pt>
              <c:pt idx="56">
                <c:v>43.629166666666634</c:v>
              </c:pt>
              <c:pt idx="57">
                <c:v>44.912500000000001</c:v>
              </c:pt>
              <c:pt idx="58">
                <c:v>45.595833333333331</c:v>
              </c:pt>
              <c:pt idx="59">
                <c:v>46.229166666666629</c:v>
              </c:pt>
              <c:pt idx="60">
                <c:v>47.545833333333306</c:v>
              </c:pt>
              <c:pt idx="61">
                <c:v>48.729166666666629</c:v>
              </c:pt>
              <c:pt idx="62">
                <c:v>47.5625</c:v>
              </c:pt>
              <c:pt idx="63">
                <c:v>46.079166666666609</c:v>
              </c:pt>
              <c:pt idx="64">
                <c:v>46.352777777777746</c:v>
              </c:pt>
              <c:pt idx="65">
                <c:v>48.093055555555551</c:v>
              </c:pt>
              <c:pt idx="66">
                <c:v>50.816666666666585</c:v>
              </c:pt>
              <c:pt idx="67">
                <c:v>49.333333333333336</c:v>
              </c:pt>
              <c:pt idx="68">
                <c:v>45.483333333333327</c:v>
              </c:pt>
              <c:pt idx="69">
                <c:v>45.300000000000004</c:v>
              </c:pt>
              <c:pt idx="70">
                <c:v>51.85</c:v>
              </c:pt>
              <c:pt idx="71">
                <c:v>61.083333333333336</c:v>
              </c:pt>
              <c:pt idx="72">
                <c:v>68.899999999999991</c:v>
              </c:pt>
              <c:pt idx="73">
                <c:v>76.099999999999994</c:v>
              </c:pt>
              <c:pt idx="74">
                <c:v>79.783333333333289</c:v>
              </c:pt>
              <c:pt idx="75">
                <c:v>78.400000000000006</c:v>
              </c:pt>
              <c:pt idx="76">
                <c:v>73.800000000000011</c:v>
              </c:pt>
              <c:pt idx="77">
                <c:v>69.983333333333292</c:v>
              </c:pt>
              <c:pt idx="78">
                <c:v>64.083333333333286</c:v>
              </c:pt>
              <c:pt idx="79">
                <c:v>57.733333333333348</c:v>
              </c:pt>
              <c:pt idx="80">
                <c:v>52.5</c:v>
              </c:pt>
              <c:pt idx="81">
                <c:v>50.25</c:v>
              </c:pt>
              <c:pt idx="82">
                <c:v>51.349999999999994</c:v>
              </c:pt>
              <c:pt idx="83">
                <c:v>54.266666666666637</c:v>
              </c:pt>
              <c:pt idx="84">
                <c:v>56.05</c:v>
              </c:pt>
              <c:pt idx="85">
                <c:v>56.666666666666622</c:v>
              </c:pt>
              <c:pt idx="86">
                <c:v>56.016666666666595</c:v>
              </c:pt>
              <c:pt idx="87">
                <c:v>55.383333333333326</c:v>
              </c:pt>
              <c:pt idx="88">
                <c:v>54.61666666666661</c:v>
              </c:pt>
              <c:pt idx="89">
                <c:v>54.86666666666661</c:v>
              </c:pt>
              <c:pt idx="90">
                <c:v>56.566666666666613</c:v>
              </c:pt>
              <c:pt idx="91">
                <c:v>55.5</c:v>
              </c:pt>
              <c:pt idx="92">
                <c:v>52.483333333333327</c:v>
              </c:pt>
              <c:pt idx="93">
                <c:v>53.733333333333348</c:v>
              </c:pt>
              <c:pt idx="94">
                <c:v>57.100000000000009</c:v>
              </c:pt>
              <c:pt idx="95">
                <c:v>62.266666666666637</c:v>
              </c:pt>
              <c:pt idx="96">
                <c:v>63.316666666666585</c:v>
              </c:pt>
              <c:pt idx="97">
                <c:v>62.1</c:v>
              </c:pt>
              <c:pt idx="98">
                <c:v>60.6</c:v>
              </c:pt>
              <c:pt idx="99">
                <c:v>60.933333333333337</c:v>
              </c:pt>
              <c:pt idx="100">
                <c:v>61.9166666666666</c:v>
              </c:pt>
              <c:pt idx="101">
                <c:v>63.533333333333331</c:v>
              </c:pt>
              <c:pt idx="102">
                <c:v>63.216666666666612</c:v>
              </c:pt>
              <c:pt idx="103">
                <c:v>63.733333333333348</c:v>
              </c:pt>
              <c:pt idx="104">
                <c:v>64.566666666666663</c:v>
              </c:pt>
              <c:pt idx="105">
                <c:v>67.133333333333255</c:v>
              </c:pt>
              <c:pt idx="106">
                <c:v>70.666666666666671</c:v>
              </c:pt>
              <c:pt idx="107">
                <c:v>72.849999999999994</c:v>
              </c:pt>
              <c:pt idx="108">
                <c:v>74.05</c:v>
              </c:pt>
              <c:pt idx="109">
                <c:v>74.483333333333292</c:v>
              </c:pt>
              <c:pt idx="110">
                <c:v>74.466666666666697</c:v>
              </c:pt>
              <c:pt idx="111">
                <c:v>72.816666666666663</c:v>
              </c:pt>
              <c:pt idx="112">
                <c:v>71.533333333333289</c:v>
              </c:pt>
              <c:pt idx="113">
                <c:v>69.849999999999994</c:v>
              </c:pt>
              <c:pt idx="114">
                <c:v>68.983333333333292</c:v>
              </c:pt>
              <c:pt idx="115">
                <c:v>67.2</c:v>
              </c:pt>
              <c:pt idx="116">
                <c:v>67.983333333333292</c:v>
              </c:pt>
              <c:pt idx="117">
                <c:v>70.95</c:v>
              </c:pt>
              <c:pt idx="118">
                <c:v>72.883333333333269</c:v>
              </c:pt>
              <c:pt idx="119">
                <c:v>74.11666666666666</c:v>
              </c:pt>
              <c:pt idx="120">
                <c:v>72.850000000000009</c:v>
              </c:pt>
              <c:pt idx="121">
                <c:v>71.95</c:v>
              </c:pt>
              <c:pt idx="122">
                <c:v>70.683333333333266</c:v>
              </c:pt>
              <c:pt idx="123">
                <c:v>68.983333333333292</c:v>
              </c:pt>
              <c:pt idx="124">
                <c:v>68.550000000000011</c:v>
              </c:pt>
              <c:pt idx="125">
                <c:v>66.95</c:v>
              </c:pt>
              <c:pt idx="126">
                <c:v>63.983333333333341</c:v>
              </c:pt>
              <c:pt idx="127">
                <c:v>58.033333333333331</c:v>
              </c:pt>
              <c:pt idx="128">
                <c:v>50.883333333333326</c:v>
              </c:pt>
              <c:pt idx="129">
                <c:v>46.349999999999994</c:v>
              </c:pt>
              <c:pt idx="130">
                <c:v>43.116666666666617</c:v>
              </c:pt>
              <c:pt idx="131">
                <c:v>39.833333333333336</c:v>
              </c:pt>
              <c:pt idx="132">
                <c:v>32.65</c:v>
              </c:pt>
              <c:pt idx="133">
                <c:v>24.883333333333312</c:v>
              </c:pt>
              <c:pt idx="134">
                <c:v>22.150000000000013</c:v>
              </c:pt>
              <c:pt idx="135">
                <c:v>22.25</c:v>
              </c:pt>
              <c:pt idx="136">
                <c:v>21.766666666666666</c:v>
              </c:pt>
              <c:pt idx="137">
                <c:v>16.816666666666677</c:v>
              </c:pt>
            </c:numLit>
          </c:val>
        </c:ser>
        <c:ser>
          <c:idx val="1"/>
          <c:order val="1"/>
          <c:tx>
            <c:v>iconfianca</c:v>
          </c:tx>
          <c:spPr>
            <a:ln w="25400">
              <a:solidFill>
                <a:schemeClr val="accent2"/>
              </a:solidFill>
              <a:prstDash val="solid"/>
            </a:ln>
          </c:spPr>
          <c:marker>
            <c:symbol val="none"/>
          </c:marker>
          <c:cat>
            <c:strLit>
              <c:ptCount val="13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strLit>
          </c:cat>
          <c:val>
            <c:numLit>
              <c:formatCode>0.0</c:formatCode>
              <c:ptCount val="138"/>
              <c:pt idx="0">
                <c:v>-36.239583333333329</c:v>
              </c:pt>
              <c:pt idx="1">
                <c:v>-37.539583333333326</c:v>
              </c:pt>
              <c:pt idx="2">
                <c:v>-39.53125</c:v>
              </c:pt>
              <c:pt idx="3">
                <c:v>-40.222916666666656</c:v>
              </c:pt>
              <c:pt idx="4">
                <c:v>-39.418750000000003</c:v>
              </c:pt>
              <c:pt idx="5">
                <c:v>-37.381249999999994</c:v>
              </c:pt>
              <c:pt idx="6">
                <c:v>-35.293750000000024</c:v>
              </c:pt>
              <c:pt idx="7">
                <c:v>-33.797916666666644</c:v>
              </c:pt>
              <c:pt idx="8">
                <c:v>-32.797916666666644</c:v>
              </c:pt>
              <c:pt idx="9">
                <c:v>-30.327083333333317</c:v>
              </c:pt>
              <c:pt idx="10">
                <c:v>-29.356249999999989</c:v>
              </c:pt>
              <c:pt idx="11">
                <c:v>-28.485416666666648</c:v>
              </c:pt>
              <c:pt idx="12">
                <c:v>-29.99374999999997</c:v>
              </c:pt>
              <c:pt idx="13">
                <c:v>-30.02291666666666</c:v>
              </c:pt>
              <c:pt idx="14">
                <c:v>-30.268749999999969</c:v>
              </c:pt>
              <c:pt idx="15">
                <c:v>-30.768749999999969</c:v>
              </c:pt>
              <c:pt idx="16">
                <c:v>-30.706249999999979</c:v>
              </c:pt>
              <c:pt idx="17">
                <c:v>-29.31874999999998</c:v>
              </c:pt>
              <c:pt idx="18">
                <c:v>-27.19374999999998</c:v>
              </c:pt>
              <c:pt idx="19">
                <c:v>-25.75624999999998</c:v>
              </c:pt>
              <c:pt idx="20">
                <c:v>-25.877083333333317</c:v>
              </c:pt>
              <c:pt idx="21">
                <c:v>-27.085416666666653</c:v>
              </c:pt>
              <c:pt idx="22">
                <c:v>-28.668749999999971</c:v>
              </c:pt>
              <c:pt idx="23">
                <c:v>-30.164583333333315</c:v>
              </c:pt>
              <c:pt idx="24">
                <c:v>-30.822916666666657</c:v>
              </c:pt>
              <c:pt idx="25">
                <c:v>-30.281249999999982</c:v>
              </c:pt>
              <c:pt idx="26">
                <c:v>-28.24374999999997</c:v>
              </c:pt>
              <c:pt idx="27">
                <c:v>-25.668749999999971</c:v>
              </c:pt>
              <c:pt idx="28">
                <c:v>-24.389583333333306</c:v>
              </c:pt>
              <c:pt idx="29">
                <c:v>-27.602083333333319</c:v>
              </c:pt>
              <c:pt idx="30">
                <c:v>-32.056249999999999</c:v>
              </c:pt>
              <c:pt idx="31">
                <c:v>-35.702083333333327</c:v>
              </c:pt>
              <c:pt idx="32">
                <c:v>-35.910416666666613</c:v>
              </c:pt>
              <c:pt idx="33">
                <c:v>-35.272916666666646</c:v>
              </c:pt>
              <c:pt idx="34">
                <c:v>-34.977083333333297</c:v>
              </c:pt>
              <c:pt idx="35">
                <c:v>-34.947916666666615</c:v>
              </c:pt>
              <c:pt idx="36">
                <c:v>-35.168750000000024</c:v>
              </c:pt>
              <c:pt idx="37">
                <c:v>-34.039583333333326</c:v>
              </c:pt>
              <c:pt idx="38">
                <c:v>-31.785416666666656</c:v>
              </c:pt>
              <c:pt idx="39">
                <c:v>-30.131249999999987</c:v>
              </c:pt>
              <c:pt idx="40">
                <c:v>-29.806249999999981</c:v>
              </c:pt>
              <c:pt idx="41">
                <c:v>-30.181249999999981</c:v>
              </c:pt>
              <c:pt idx="42">
                <c:v>-29.764583333333306</c:v>
              </c:pt>
              <c:pt idx="43">
                <c:v>-28.02291666666666</c:v>
              </c:pt>
              <c:pt idx="44">
                <c:v>-25.864583333333311</c:v>
              </c:pt>
              <c:pt idx="45">
                <c:v>-24.643749999999979</c:v>
              </c:pt>
              <c:pt idx="46">
                <c:v>-24.952083333333306</c:v>
              </c:pt>
              <c:pt idx="47">
                <c:v>-25.010416666666668</c:v>
              </c:pt>
              <c:pt idx="48">
                <c:v>-25.331250000000011</c:v>
              </c:pt>
              <c:pt idx="49">
                <c:v>-25.393750000000001</c:v>
              </c:pt>
              <c:pt idx="50">
                <c:v>-27.19374999999998</c:v>
              </c:pt>
              <c:pt idx="51">
                <c:v>-27.40625</c:v>
              </c:pt>
              <c:pt idx="52">
                <c:v>-27.014583333333317</c:v>
              </c:pt>
              <c:pt idx="53">
                <c:v>-26.847916666666674</c:v>
              </c:pt>
              <c:pt idx="54">
                <c:v>-27.189583333333307</c:v>
              </c:pt>
              <c:pt idx="55">
                <c:v>-28.572916666666668</c:v>
              </c:pt>
              <c:pt idx="56">
                <c:v>-29.514583333333317</c:v>
              </c:pt>
              <c:pt idx="57">
                <c:v>-30.772916666666664</c:v>
              </c:pt>
              <c:pt idx="58">
                <c:v>-31.893749999999979</c:v>
              </c:pt>
              <c:pt idx="59">
                <c:v>-33.239583333333329</c:v>
              </c:pt>
              <c:pt idx="60">
                <c:v>-35.439583333333324</c:v>
              </c:pt>
              <c:pt idx="61">
                <c:v>-36.522916666666646</c:v>
              </c:pt>
              <c:pt idx="62">
                <c:v>-36.918750000000003</c:v>
              </c:pt>
              <c:pt idx="63">
                <c:v>-35.777083333333309</c:v>
              </c:pt>
              <c:pt idx="64">
                <c:v>-35.298611111111128</c:v>
              </c:pt>
              <c:pt idx="65">
                <c:v>-37.486805555555534</c:v>
              </c:pt>
              <c:pt idx="66">
                <c:v>-40.291666666666622</c:v>
              </c:pt>
              <c:pt idx="67">
                <c:v>-40.49166666666661</c:v>
              </c:pt>
              <c:pt idx="68">
                <c:v>-36.5</c:v>
              </c:pt>
              <c:pt idx="69">
                <c:v>-35.287500000000001</c:v>
              </c:pt>
              <c:pt idx="70">
                <c:v>-37.52916666666664</c:v>
              </c:pt>
              <c:pt idx="71">
                <c:v>-42.662500000000023</c:v>
              </c:pt>
              <c:pt idx="72">
                <c:v>-46.062500000000021</c:v>
              </c:pt>
              <c:pt idx="73">
                <c:v>-49.995833333333337</c:v>
              </c:pt>
              <c:pt idx="74">
                <c:v>-51.020833333333336</c:v>
              </c:pt>
              <c:pt idx="75">
                <c:v>-49.458333333333336</c:v>
              </c:pt>
              <c:pt idx="76">
                <c:v>-46.212500000000013</c:v>
              </c:pt>
              <c:pt idx="77">
                <c:v>-43.454166666666609</c:v>
              </c:pt>
              <c:pt idx="78">
                <c:v>-39.333333333333336</c:v>
              </c:pt>
              <c:pt idx="79">
                <c:v>-34.333333333333329</c:v>
              </c:pt>
              <c:pt idx="80">
                <c:v>-29.487499999999983</c:v>
              </c:pt>
              <c:pt idx="81">
                <c:v>-27</c:v>
              </c:pt>
              <c:pt idx="82">
                <c:v>-27.350000000000005</c:v>
              </c:pt>
              <c:pt idx="83">
                <c:v>-30.037500000000005</c:v>
              </c:pt>
              <c:pt idx="84">
                <c:v>-32.266666666666637</c:v>
              </c:pt>
              <c:pt idx="85">
                <c:v>-34.379166666666627</c:v>
              </c:pt>
              <c:pt idx="86">
                <c:v>-37.025000000000013</c:v>
              </c:pt>
              <c:pt idx="87">
                <c:v>-36.670833333333327</c:v>
              </c:pt>
              <c:pt idx="88">
                <c:v>-38.325000000000003</c:v>
              </c:pt>
              <c:pt idx="89">
                <c:v>-40.083333333333336</c:v>
              </c:pt>
              <c:pt idx="90">
                <c:v>-41.958333333333336</c:v>
              </c:pt>
              <c:pt idx="91">
                <c:v>-40.3541666666666</c:v>
              </c:pt>
              <c:pt idx="92">
                <c:v>-37.425000000000011</c:v>
              </c:pt>
              <c:pt idx="93">
                <c:v>-40.012500000000003</c:v>
              </c:pt>
              <c:pt idx="94">
                <c:v>-44.875</c:v>
              </c:pt>
              <c:pt idx="95">
                <c:v>-50.158333333333331</c:v>
              </c:pt>
              <c:pt idx="96">
                <c:v>-50.641666666666609</c:v>
              </c:pt>
              <c:pt idx="97">
                <c:v>-49.066666666666613</c:v>
              </c:pt>
              <c:pt idx="98">
                <c:v>-48.404166666666612</c:v>
              </c:pt>
              <c:pt idx="99">
                <c:v>-49.470833333333324</c:v>
              </c:pt>
              <c:pt idx="100">
                <c:v>-50.275000000000013</c:v>
              </c:pt>
              <c:pt idx="101">
                <c:v>-50.666666666666615</c:v>
              </c:pt>
              <c:pt idx="102">
                <c:v>-49.120833333333337</c:v>
              </c:pt>
              <c:pt idx="103">
                <c:v>-49.129166666666634</c:v>
              </c:pt>
              <c:pt idx="104">
                <c:v>-50.8125</c:v>
              </c:pt>
              <c:pt idx="105">
                <c:v>-52.954166666666609</c:v>
              </c:pt>
              <c:pt idx="106">
                <c:v>-55.954166666666609</c:v>
              </c:pt>
              <c:pt idx="107">
                <c:v>-56.795833333333348</c:v>
              </c:pt>
              <c:pt idx="108">
                <c:v>-57.05416666666661</c:v>
              </c:pt>
              <c:pt idx="109">
                <c:v>-55.787500000000001</c:v>
              </c:pt>
              <c:pt idx="110">
                <c:v>-54.491666666666617</c:v>
              </c:pt>
              <c:pt idx="111">
                <c:v>-53.329166666666637</c:v>
              </c:pt>
              <c:pt idx="112">
                <c:v>-52.604166666666622</c:v>
              </c:pt>
              <c:pt idx="113">
                <c:v>-51.537500000000001</c:v>
              </c:pt>
              <c:pt idx="114">
                <c:v>-50.375</c:v>
              </c:pt>
              <c:pt idx="115">
                <c:v>-49.225000000000023</c:v>
              </c:pt>
              <c:pt idx="116">
                <c:v>-51.445833333333326</c:v>
              </c:pt>
              <c:pt idx="117">
                <c:v>-55.27916666666664</c:v>
              </c:pt>
              <c:pt idx="118">
                <c:v>-58.966666666666612</c:v>
              </c:pt>
              <c:pt idx="119">
                <c:v>-59.766666666666637</c:v>
              </c:pt>
              <c:pt idx="120">
                <c:v>-58.662500000000023</c:v>
              </c:pt>
              <c:pt idx="121">
                <c:v>-56.329166666666637</c:v>
              </c:pt>
              <c:pt idx="122">
                <c:v>-55.34166666666659</c:v>
              </c:pt>
              <c:pt idx="123">
                <c:v>-54.179166666666625</c:v>
              </c:pt>
              <c:pt idx="124">
                <c:v>-54.99583333333333</c:v>
              </c:pt>
              <c:pt idx="125">
                <c:v>-53.875</c:v>
              </c:pt>
              <c:pt idx="126">
                <c:v>-52.733333333333348</c:v>
              </c:pt>
              <c:pt idx="127">
                <c:v>-49.012500000000003</c:v>
              </c:pt>
              <c:pt idx="128">
                <c:v>-45.27916666666664</c:v>
              </c:pt>
              <c:pt idx="129">
                <c:v>-42.833333333333336</c:v>
              </c:pt>
              <c:pt idx="130">
                <c:v>-41.825000000000003</c:v>
              </c:pt>
              <c:pt idx="131">
                <c:v>-40.4375</c:v>
              </c:pt>
              <c:pt idx="132">
                <c:v>-36.6875</c:v>
              </c:pt>
              <c:pt idx="133">
                <c:v>-32.566666666666627</c:v>
              </c:pt>
              <c:pt idx="134">
                <c:v>-30.733333333333309</c:v>
              </c:pt>
              <c:pt idx="135">
                <c:v>-30.258333333333312</c:v>
              </c:pt>
              <c:pt idx="136">
                <c:v>-29.387500000000003</c:v>
              </c:pt>
              <c:pt idx="137">
                <c:v>-27.616666666666681</c:v>
              </c:pt>
            </c:numLit>
          </c:val>
        </c:ser>
        <c:marker val="1"/>
        <c:axId val="77136256"/>
        <c:axId val="77137792"/>
      </c:lineChart>
      <c:catAx>
        <c:axId val="77136256"/>
        <c:scaling>
          <c:orientation val="minMax"/>
        </c:scaling>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77137792"/>
        <c:crosses val="autoZero"/>
        <c:auto val="1"/>
        <c:lblAlgn val="ctr"/>
        <c:lblOffset val="100"/>
        <c:tickLblSkip val="6"/>
        <c:tickMarkSkip val="1"/>
      </c:catAx>
      <c:valAx>
        <c:axId val="77137792"/>
        <c:scaling>
          <c:orientation val="minMax"/>
          <c:max val="85"/>
          <c:min val="-75"/>
        </c:scaling>
        <c:axPos val="l"/>
        <c:numFmt formatCode="0" sourceLinked="0"/>
        <c:maj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77136256"/>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spPr>
        <a:noFill/>
        <a:ln w="25400">
          <a:noFill/>
        </a:ln>
      </c:spPr>
    </c:title>
    <c:plotArea>
      <c:layout>
        <c:manualLayout>
          <c:layoutTarget val="inner"/>
          <c:xMode val="edge"/>
          <c:yMode val="edge"/>
          <c:x val="6.8862376120380514E-2"/>
          <c:y val="0.1612911694134819"/>
          <c:w val="0.91916302038942677"/>
          <c:h val="0.57527220387774058"/>
        </c:manualLayout>
      </c:layout>
      <c:lineChart>
        <c:grouping val="standard"/>
        <c:ser>
          <c:idx val="0"/>
          <c:order val="0"/>
          <c:tx>
            <c:v>Clima</c:v>
          </c:tx>
          <c:spPr>
            <a:ln w="25400">
              <a:solidFill>
                <a:schemeClr val="accent2"/>
              </a:solidFill>
              <a:prstDash val="solid"/>
            </a:ln>
          </c:spPr>
          <c:marker>
            <c:symbol val="none"/>
          </c:marker>
          <c:dLbls>
            <c:delete val="1"/>
          </c:dLbls>
          <c:cat>
            <c:strLit>
              <c:ptCount val="13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strLit>
          </c:cat>
          <c:val>
            <c:numLit>
              <c:formatCode>0.0</c:formatCode>
              <c:ptCount val="138"/>
              <c:pt idx="0">
                <c:v>-0.4451764746652877</c:v>
              </c:pt>
              <c:pt idx="1">
                <c:v>-0.30098876562774679</c:v>
              </c:pt>
              <c:pt idx="2">
                <c:v>-0.44872527760132874</c:v>
              </c:pt>
              <c:pt idx="3">
                <c:v>-0.38711486803937772</c:v>
              </c:pt>
              <c:pt idx="4">
                <c:v>-0.637373869499127</c:v>
              </c:pt>
              <c:pt idx="5">
                <c:v>-0.56190485997157746</c:v>
              </c:pt>
              <c:pt idx="6">
                <c:v>-0.48968343749072191</c:v>
              </c:pt>
              <c:pt idx="7">
                <c:v>-0.20613849752543401</c:v>
              </c:pt>
              <c:pt idx="8">
                <c:v>2.9392593798094335E-2</c:v>
              </c:pt>
              <c:pt idx="9">
                <c:v>0.33707117361164968</c:v>
              </c:pt>
              <c:pt idx="10">
                <c:v>0.43308154454521441</c:v>
              </c:pt>
              <c:pt idx="11">
                <c:v>0.45427193557961698</c:v>
              </c:pt>
              <c:pt idx="12">
                <c:v>0.3579123951163059</c:v>
              </c:pt>
              <c:pt idx="13">
                <c:v>0.32068159387232203</c:v>
              </c:pt>
              <c:pt idx="14">
                <c:v>0.33817943226746305</c:v>
              </c:pt>
              <c:pt idx="15">
                <c:v>0.50451131016255757</c:v>
              </c:pt>
              <c:pt idx="16">
                <c:v>0.8403542902823472</c:v>
              </c:pt>
              <c:pt idx="17">
                <c:v>1.055005844414826</c:v>
              </c:pt>
              <c:pt idx="18">
                <c:v>1.1837961084396789</c:v>
              </c:pt>
              <c:pt idx="19">
                <c:v>1.2184544437897205</c:v>
              </c:pt>
              <c:pt idx="20">
                <c:v>1.2509929751912321</c:v>
              </c:pt>
              <c:pt idx="21">
                <c:v>1.1663045571139319</c:v>
              </c:pt>
              <c:pt idx="22">
                <c:v>0.92495778230393855</c:v>
              </c:pt>
              <c:pt idx="23">
                <c:v>0.69557665013515924</c:v>
              </c:pt>
              <c:pt idx="24">
                <c:v>0.62630159497313409</c:v>
              </c:pt>
              <c:pt idx="25">
                <c:v>0.70074522714435505</c:v>
              </c:pt>
              <c:pt idx="26">
                <c:v>0.85795693864480538</c:v>
              </c:pt>
              <c:pt idx="27">
                <c:v>0.87017374892601407</c:v>
              </c:pt>
              <c:pt idx="28">
                <c:v>0.84044598128285442</c:v>
              </c:pt>
              <c:pt idx="29">
                <c:v>0.66857848465443104</c:v>
              </c:pt>
              <c:pt idx="30">
                <c:v>0.37067787162459176</c:v>
              </c:pt>
              <c:pt idx="31">
                <c:v>0.20374093192211376</c:v>
              </c:pt>
              <c:pt idx="32">
                <c:v>0.13311749936697545</c:v>
              </c:pt>
              <c:pt idx="33">
                <c:v>0.28571802959557768</c:v>
              </c:pt>
              <c:pt idx="34">
                <c:v>0.18233072148481042</c:v>
              </c:pt>
              <c:pt idx="35">
                <c:v>0.29377941270344632</c:v>
              </c:pt>
              <c:pt idx="36">
                <c:v>0.26196215796360467</c:v>
              </c:pt>
              <c:pt idx="37">
                <c:v>0.50667804162961061</c:v>
              </c:pt>
              <c:pt idx="38">
                <c:v>0.38527796883156723</c:v>
              </c:pt>
              <c:pt idx="39">
                <c:v>0.53795163902036391</c:v>
              </c:pt>
              <c:pt idx="40">
                <c:v>0.42677699527743401</c:v>
              </c:pt>
              <c:pt idx="41">
                <c:v>0.75838785349435089</c:v>
              </c:pt>
              <c:pt idx="42">
                <c:v>0.85552239150070752</c:v>
              </c:pt>
              <c:pt idx="43">
                <c:v>1.0107354119134249</c:v>
              </c:pt>
              <c:pt idx="44">
                <c:v>0.9931894810197448</c:v>
              </c:pt>
              <c:pt idx="45">
                <c:v>1.154949126699599</c:v>
              </c:pt>
              <c:pt idx="46">
                <c:v>1.1754031220019223</c:v>
              </c:pt>
              <c:pt idx="47">
                <c:v>0.98957514964186155</c:v>
              </c:pt>
              <c:pt idx="48">
                <c:v>0.83382720291663559</c:v>
              </c:pt>
              <c:pt idx="49">
                <c:v>0.89823966563932423</c:v>
              </c:pt>
              <c:pt idx="50">
                <c:v>1.1618056359753719</c:v>
              </c:pt>
              <c:pt idx="51">
                <c:v>1.3067350624742866</c:v>
              </c:pt>
              <c:pt idx="52">
                <c:v>1.4620040087815209</c:v>
              </c:pt>
              <c:pt idx="53">
                <c:v>1.5337953437349703</c:v>
              </c:pt>
              <c:pt idx="54">
                <c:v>1.424602817386446</c:v>
              </c:pt>
              <c:pt idx="55">
                <c:v>1.43489249321946</c:v>
              </c:pt>
              <c:pt idx="56">
                <c:v>1.4523619068154259</c:v>
              </c:pt>
              <c:pt idx="57">
                <c:v>1.5379626856803343</c:v>
              </c:pt>
              <c:pt idx="58">
                <c:v>1.4839782296619837</c:v>
              </c:pt>
              <c:pt idx="59">
                <c:v>1.3545993891517762</c:v>
              </c:pt>
              <c:pt idx="60">
                <c:v>1.298016240238262</c:v>
              </c:pt>
              <c:pt idx="61">
                <c:v>1.2769464025071728</c:v>
              </c:pt>
              <c:pt idx="62">
                <c:v>1.4542474678070891</c:v>
              </c:pt>
              <c:pt idx="63">
                <c:v>1.4891981787792059</c:v>
              </c:pt>
              <c:pt idx="64">
                <c:v>1.4470906309694569</c:v>
              </c:pt>
              <c:pt idx="65">
                <c:v>1.0582543101988615</c:v>
              </c:pt>
              <c:pt idx="66">
                <c:v>0.7478138493251214</c:v>
              </c:pt>
              <c:pt idx="67">
                <c:v>0.5862446225160276</c:v>
              </c:pt>
              <c:pt idx="68">
                <c:v>0.50394851532784779</c:v>
              </c:pt>
              <c:pt idx="69">
                <c:v>0.1985459206719094</c:v>
              </c:pt>
              <c:pt idx="70">
                <c:v>-0.51033698162491636</c:v>
              </c:pt>
              <c:pt idx="71">
                <c:v>-1.2068493366028978</c:v>
              </c:pt>
              <c:pt idx="72">
                <c:v>-1.6977144225251144</c:v>
              </c:pt>
              <c:pt idx="73">
                <c:v>-2.0748712127003586</c:v>
              </c:pt>
              <c:pt idx="74">
                <c:v>-2.1815362956637987</c:v>
              </c:pt>
              <c:pt idx="75">
                <c:v>-2.2274583523549754</c:v>
              </c:pt>
              <c:pt idx="76">
                <c:v>-1.843989470157821</c:v>
              </c:pt>
              <c:pt idx="77">
                <c:v>-1.4857700516087762</c:v>
              </c:pt>
              <c:pt idx="78">
                <c:v>-1.0591121535064383</c:v>
              </c:pt>
              <c:pt idx="79">
                <c:v>-0.6171619837447847</c:v>
              </c:pt>
              <c:pt idx="80">
                <c:v>-0.25278055469841015</c:v>
              </c:pt>
              <c:pt idx="81">
                <c:v>8.2974869420261957E-2</c:v>
              </c:pt>
              <c:pt idx="82">
                <c:v>2.1354117208573598E-2</c:v>
              </c:pt>
              <c:pt idx="83">
                <c:v>-8.6720715781613389E-2</c:v>
              </c:pt>
              <c:pt idx="84">
                <c:v>-0.22607868766700184</c:v>
              </c:pt>
              <c:pt idx="85">
                <c:v>-0.29283030059724707</c:v>
              </c:pt>
              <c:pt idx="86">
                <c:v>-0.18993738416131944</c:v>
              </c:pt>
              <c:pt idx="87">
                <c:v>-1.5581778307678663E-2</c:v>
              </c:pt>
              <c:pt idx="88">
                <c:v>0.18018297338501668</c:v>
              </c:pt>
              <c:pt idx="89">
                <c:v>0.27073457780897908</c:v>
              </c:pt>
              <c:pt idx="90">
                <c:v>0.21296109017305909</c:v>
              </c:pt>
              <c:pt idx="91">
                <c:v>0.2064737684801109</c:v>
              </c:pt>
              <c:pt idx="92">
                <c:v>0.20936736020853219</c:v>
              </c:pt>
              <c:pt idx="93">
                <c:v>7.264768485398124E-3</c:v>
              </c:pt>
              <c:pt idx="94">
                <c:v>-0.26548760128437354</c:v>
              </c:pt>
              <c:pt idx="95">
                <c:v>-0.74131702980666658</c:v>
              </c:pt>
              <c:pt idx="96">
                <c:v>-0.90504702143428262</c:v>
              </c:pt>
              <c:pt idx="97">
                <c:v>-1.0707522150280349</c:v>
              </c:pt>
              <c:pt idx="98">
                <c:v>-1.1432235629270351</c:v>
              </c:pt>
              <c:pt idx="99">
                <c:v>-1.384134798693379</c:v>
              </c:pt>
              <c:pt idx="100">
                <c:v>-1.5807652171993622</c:v>
              </c:pt>
              <c:pt idx="101">
                <c:v>-1.7286053103174999</c:v>
              </c:pt>
              <c:pt idx="102">
                <c:v>-1.8697991991371872</c:v>
              </c:pt>
              <c:pt idx="103">
                <c:v>-1.9964519312528481</c:v>
              </c:pt>
              <c:pt idx="104">
                <c:v>-2.213993945703439</c:v>
              </c:pt>
              <c:pt idx="105">
                <c:v>-2.4653084432783587</c:v>
              </c:pt>
              <c:pt idx="106">
                <c:v>-2.9182178088155242</c:v>
              </c:pt>
              <c:pt idx="107">
                <c:v>-3.3507242636878982</c:v>
              </c:pt>
              <c:pt idx="108">
                <c:v>-3.6299751868504626</c:v>
              </c:pt>
              <c:pt idx="109">
                <c:v>-3.7733405484312552</c:v>
              </c:pt>
              <c:pt idx="110">
                <c:v>-3.7510448079084315</c:v>
              </c:pt>
              <c:pt idx="111">
                <c:v>-3.6572093597932871</c:v>
              </c:pt>
              <c:pt idx="112">
                <c:v>-3.6235665509241088</c:v>
              </c:pt>
              <c:pt idx="113">
                <c:v>-3.4536470833928075</c:v>
              </c:pt>
              <c:pt idx="114">
                <c:v>-3.3764525290992431</c:v>
              </c:pt>
              <c:pt idx="115">
                <c:v>-3.0889877745123218</c:v>
              </c:pt>
              <c:pt idx="116">
                <c:v>-3.2504737303495226</c:v>
              </c:pt>
              <c:pt idx="117">
                <c:v>-3.5766855233370043</c:v>
              </c:pt>
              <c:pt idx="118">
                <c:v>-3.8847603606562884</c:v>
              </c:pt>
              <c:pt idx="119">
                <c:v>-3.9647866388970234</c:v>
              </c:pt>
              <c:pt idx="120">
                <c:v>-3.8738565606726025</c:v>
              </c:pt>
              <c:pt idx="121">
                <c:v>-3.783224525321089</c:v>
              </c:pt>
              <c:pt idx="122">
                <c:v>-3.4602842599348551</c:v>
              </c:pt>
              <c:pt idx="123">
                <c:v>-3.177540760747215</c:v>
              </c:pt>
              <c:pt idx="124">
                <c:v>-2.8458773404653748</c:v>
              </c:pt>
              <c:pt idx="125">
                <c:v>-2.5787214040070019</c:v>
              </c:pt>
              <c:pt idx="126">
                <c:v>-2.2763142359754602</c:v>
              </c:pt>
              <c:pt idx="127">
                <c:v>-1.8263622919609632</c:v>
              </c:pt>
              <c:pt idx="128">
                <c:v>-1.5077924711829978</c:v>
              </c:pt>
              <c:pt idx="129">
                <c:v>-1.2480777677747938</c:v>
              </c:pt>
              <c:pt idx="130">
                <c:v>-1.1076339364326091</c:v>
              </c:pt>
              <c:pt idx="131">
                <c:v>-0.94078100794007702</c:v>
              </c:pt>
              <c:pt idx="132">
                <c:v>-0.67231234493057535</c:v>
              </c:pt>
              <c:pt idx="133">
                <c:v>-0.4364221523092699</c:v>
              </c:pt>
              <c:pt idx="134">
                <c:v>-0.1831025155840677</c:v>
              </c:pt>
              <c:pt idx="135">
                <c:v>-2.9546481233970794E-2</c:v>
              </c:pt>
              <c:pt idx="136">
                <c:v>0.20629065691361936</c:v>
              </c:pt>
              <c:pt idx="137">
                <c:v>0.44386207521682342</c:v>
              </c:pt>
            </c:numLit>
          </c:val>
        </c:ser>
        <c:dLbls>
          <c:showSerName val="1"/>
        </c:dLbls>
        <c:marker val="1"/>
        <c:axId val="77173888"/>
        <c:axId val="77175808"/>
      </c:lineChart>
      <c:catAx>
        <c:axId val="77173888"/>
        <c:scaling>
          <c:orientation val="minMax"/>
        </c:scaling>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77175808"/>
        <c:crosses val="autoZero"/>
        <c:auto val="1"/>
        <c:lblAlgn val="ctr"/>
        <c:lblOffset val="100"/>
        <c:tickLblSkip val="1"/>
        <c:tickMarkSkip val="1"/>
      </c:catAx>
      <c:valAx>
        <c:axId val="77175808"/>
        <c:scaling>
          <c:orientation val="minMax"/>
          <c:max val="6"/>
          <c:min val="-5"/>
        </c:scaling>
        <c:axPos val="l"/>
        <c:numFmt formatCode="0" sourceLinked="0"/>
        <c:maj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77173888"/>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577"/>
          <c:y val="2.7932997139402602E-2"/>
        </c:manualLayout>
      </c:layout>
      <c:spPr>
        <a:noFill/>
        <a:ln w="25400">
          <a:noFill/>
        </a:ln>
      </c:spPr>
    </c:title>
    <c:plotArea>
      <c:layout>
        <c:manualLayout>
          <c:layoutTarget val="inner"/>
          <c:xMode val="edge"/>
          <c:yMode val="edge"/>
          <c:x val="7.5987841945288834E-2"/>
          <c:y val="0.2471916893206014"/>
          <c:w val="0.91185410334346562"/>
          <c:h val="0.47752939982392412"/>
        </c:manualLayout>
      </c:layout>
      <c:lineChart>
        <c:grouping val="standard"/>
        <c:ser>
          <c:idx val="0"/>
          <c:order val="0"/>
          <c:tx>
            <c:v>dr estrangeiros</c:v>
          </c:tx>
          <c:spPr>
            <a:ln w="25400">
              <a:solidFill>
                <a:schemeClr val="accent2"/>
              </a:solidFill>
              <a:prstDash val="solid"/>
            </a:ln>
          </c:spPr>
          <c:marker>
            <c:symbol val="none"/>
          </c:marker>
          <c:cat>
            <c:strLit>
              <c:ptCount val="13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strLit>
          </c:cat>
          <c:val>
            <c:numLit>
              <c:formatCode>0.000</c:formatCode>
              <c:ptCount val="138"/>
              <c:pt idx="0">
                <c:v>16.388999999999989</c:v>
              </c:pt>
              <c:pt idx="1">
                <c:v>17.131000000000011</c:v>
              </c:pt>
              <c:pt idx="2">
                <c:v>17.760999999999989</c:v>
              </c:pt>
              <c:pt idx="3">
                <c:v>17.83400000000001</c:v>
              </c:pt>
              <c:pt idx="4">
                <c:v>17.29</c:v>
              </c:pt>
              <c:pt idx="5">
                <c:v>16.898</c:v>
              </c:pt>
              <c:pt idx="6">
                <c:v>16.498999999999985</c:v>
              </c:pt>
              <c:pt idx="7">
                <c:v>16.010000000000005</c:v>
              </c:pt>
              <c:pt idx="8">
                <c:v>16.484999999999989</c:v>
              </c:pt>
              <c:pt idx="9">
                <c:v>17.206</c:v>
              </c:pt>
              <c:pt idx="10">
                <c:v>18.184999999999999</c:v>
              </c:pt>
              <c:pt idx="11">
                <c:v>18.393000000000001</c:v>
              </c:pt>
              <c:pt idx="12">
                <c:v>18.734999999999999</c:v>
              </c:pt>
              <c:pt idx="13">
                <c:v>18.937999999999999</c:v>
              </c:pt>
              <c:pt idx="14">
                <c:v>18.919</c:v>
              </c:pt>
              <c:pt idx="15">
                <c:v>18.533000000000001</c:v>
              </c:pt>
              <c:pt idx="16">
                <c:v>17.83100000000001</c:v>
              </c:pt>
              <c:pt idx="17">
                <c:v>17.315999999999999</c:v>
              </c:pt>
              <c:pt idx="18">
                <c:v>17.15100000000001</c:v>
              </c:pt>
              <c:pt idx="19">
                <c:v>17.212</c:v>
              </c:pt>
              <c:pt idx="20">
                <c:v>17.618000000000009</c:v>
              </c:pt>
              <c:pt idx="21">
                <c:v>18.399999999999999</c:v>
              </c:pt>
              <c:pt idx="22">
                <c:v>19.631000000000011</c:v>
              </c:pt>
              <c:pt idx="23">
                <c:v>20.036000000000001</c:v>
              </c:pt>
              <c:pt idx="24">
                <c:v>20.792000000000002</c:v>
              </c:pt>
              <c:pt idx="25">
                <c:v>21.152999999999999</c:v>
              </c:pt>
              <c:pt idx="26">
                <c:v>21.27999999999999</c:v>
              </c:pt>
              <c:pt idx="27">
                <c:v>21.059000000000001</c:v>
              </c:pt>
              <c:pt idx="28">
                <c:v>20.239999999999988</c:v>
              </c:pt>
              <c:pt idx="29">
                <c:v>19.760000000000002</c:v>
              </c:pt>
              <c:pt idx="30">
                <c:v>19.376000000000001</c:v>
              </c:pt>
              <c:pt idx="31">
                <c:v>19.227</c:v>
              </c:pt>
              <c:pt idx="32">
                <c:v>19.681000000000001</c:v>
              </c:pt>
              <c:pt idx="33">
                <c:v>20.341000000000001</c:v>
              </c:pt>
              <c:pt idx="34">
                <c:v>21.381</c:v>
              </c:pt>
              <c:pt idx="35">
                <c:v>21.57</c:v>
              </c:pt>
              <c:pt idx="36">
                <c:v>22.484999999999989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21.672999999999988</c:v>
              </c:pt>
              <c:pt idx="48">
                <c:v>22.158000000000001</c:v>
              </c:pt>
              <c:pt idx="49">
                <c:v>22.187999999999999</c:v>
              </c:pt>
              <c:pt idx="50">
                <c:v>21.812000000000001</c:v>
              </c:pt>
              <c:pt idx="51">
                <c:v>20.263999999999989</c:v>
              </c:pt>
              <c:pt idx="52">
                <c:v>18.646000000000001</c:v>
              </c:pt>
              <c:pt idx="53">
                <c:v>18.143999999999988</c:v>
              </c:pt>
              <c:pt idx="54">
                <c:v>17.896999999999988</c:v>
              </c:pt>
              <c:pt idx="55">
                <c:v>17.408999999999985</c:v>
              </c:pt>
              <c:pt idx="56">
                <c:v>17.971</c:v>
              </c:pt>
              <c:pt idx="57">
                <c:v>18.82</c:v>
              </c:pt>
              <c:pt idx="58">
                <c:v>19.652999999999999</c:v>
              </c:pt>
              <c:pt idx="59">
                <c:v>19.510999999999999</c:v>
              </c:pt>
              <c:pt idx="60">
                <c:v>20.33700000000001</c:v>
              </c:pt>
              <c:pt idx="61">
                <c:v>20.754000000000001</c:v>
              </c:pt>
              <c:pt idx="62">
                <c:v>20.387</c:v>
              </c:pt>
              <c:pt idx="63">
                <c:v>19.956</c:v>
              </c:pt>
              <c:pt idx="64">
                <c:v>19.513999999999999</c:v>
              </c:pt>
              <c:pt idx="65">
                <c:v>19.492999999999984</c:v>
              </c:pt>
              <c:pt idx="66">
                <c:v>19.030999999999999</c:v>
              </c:pt>
              <c:pt idx="67">
                <c:v>19.100000000000001</c:v>
              </c:pt>
              <c:pt idx="68">
                <c:v>19.617000000000012</c:v>
              </c:pt>
              <c:pt idx="69">
                <c:v>20.90199999999999</c:v>
              </c:pt>
              <c:pt idx="70">
                <c:v>23.125</c:v>
              </c:pt>
              <c:pt idx="71">
                <c:v>24.202999999999989</c:v>
              </c:pt>
              <c:pt idx="72">
                <c:v>27.810000000000009</c:v>
              </c:pt>
              <c:pt idx="73">
                <c:v>30.754000000000001</c:v>
              </c:pt>
              <c:pt idx="74">
                <c:v>32.595000000000013</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39.528000000000013</c:v>
              </c:pt>
              <c:pt idx="85">
                <c:v>40.128000000000021</c:v>
              </c:pt>
              <c:pt idx="86">
                <c:v>41.216000000000001</c:v>
              </c:pt>
              <c:pt idx="87">
                <c:v>40.607000000000006</c:v>
              </c:pt>
              <c:pt idx="88">
                <c:v>38.798000000000023</c:v>
              </c:pt>
              <c:pt idx="89">
                <c:v>37.190000000000012</c:v>
              </c:pt>
              <c:pt idx="90">
                <c:v>35.759</c:v>
              </c:pt>
              <c:pt idx="91">
                <c:v>34.718000000000011</c:v>
              </c:pt>
              <c:pt idx="92">
                <c:v>35</c:v>
              </c:pt>
              <c:pt idx="93">
                <c:v>35.823</c:v>
              </c:pt>
              <c:pt idx="94">
                <c:v>36.855999999999995</c:v>
              </c:pt>
              <c:pt idx="95">
                <c:v>36.496000000000002</c:v>
              </c:pt>
              <c:pt idx="96">
                <c:v>37.913999999999994</c:v>
              </c:pt>
              <c:pt idx="97">
                <c:v>37.963000000000001</c:v>
              </c:pt>
              <c:pt idx="98">
                <c:v>37.704000000000001</c:v>
              </c:pt>
              <c:pt idx="99">
                <c:v>36.465000000000003</c:v>
              </c:pt>
              <c:pt idx="100">
                <c:v>35.322000000000003</c:v>
              </c:pt>
              <c:pt idx="101">
                <c:v>33.806999999999995</c:v>
              </c:pt>
              <c:pt idx="102">
                <c:v>32.816999999999993</c:v>
              </c:pt>
              <c:pt idx="103">
                <c:v>32.464000000000006</c:v>
              </c:pt>
              <c:pt idx="104">
                <c:v>33.67</c:v>
              </c:pt>
              <c:pt idx="105">
                <c:v>35.363</c:v>
              </c:pt>
              <c:pt idx="106">
                <c:v>37.818999999999996</c:v>
              </c:pt>
              <c:pt idx="107">
                <c:v>38.803000000000004</c:v>
              </c:pt>
              <c:pt idx="108">
                <c:v>41.3</c:v>
              </c:pt>
              <c:pt idx="109">
                <c:v>42.3</c:v>
              </c:pt>
              <c:pt idx="110">
                <c:v>42.9</c:v>
              </c:pt>
              <c:pt idx="111">
                <c:v>42.2</c:v>
              </c:pt>
              <c:pt idx="112">
                <c:v>40.800000000000004</c:v>
              </c:pt>
              <c:pt idx="113">
                <c:v>40.800000000000004</c:v>
              </c:pt>
              <c:pt idx="114">
                <c:v>39.200000000000003</c:v>
              </c:pt>
              <c:pt idx="115">
                <c:v>38.700000000000003</c:v>
              </c:pt>
              <c:pt idx="116">
                <c:v>39</c:v>
              </c:pt>
              <c:pt idx="117">
                <c:v>40.5</c:v>
              </c:pt>
              <c:pt idx="118">
                <c:v>41.5</c:v>
              </c:pt>
              <c:pt idx="119">
                <c:v>41.5</c:v>
              </c:pt>
              <c:pt idx="120">
                <c:v>43.327000000000005</c:v>
              </c:pt>
              <c:pt idx="121">
                <c:v>43.733000000000011</c:v>
              </c:pt>
              <c:pt idx="122">
                <c:v>42.698000000000022</c:v>
              </c:pt>
              <c:pt idx="123">
                <c:v>41.281000000000006</c:v>
              </c:pt>
              <c:pt idx="124">
                <c:v>38.316999999999993</c:v>
              </c:pt>
              <c:pt idx="125">
                <c:v>36.679000000000002</c:v>
              </c:pt>
              <c:pt idx="126">
                <c:v>35.202000000000012</c:v>
              </c:pt>
              <c:pt idx="127">
                <c:v>33.832000000000001</c:v>
              </c:pt>
              <c:pt idx="128">
                <c:v>33.736000000000011</c:v>
              </c:pt>
              <c:pt idx="129">
                <c:v>34.391000000000005</c:v>
              </c:pt>
              <c:pt idx="130">
                <c:v>35.14</c:v>
              </c:pt>
              <c:pt idx="131">
                <c:v>34.968000000000011</c:v>
              </c:pt>
              <c:pt idx="132">
                <c:v>36.105000000000011</c:v>
              </c:pt>
              <c:pt idx="133">
                <c:v>36.338000000000001</c:v>
              </c:pt>
              <c:pt idx="134">
                <c:v>35.772000000000013</c:v>
              </c:pt>
              <c:pt idx="135">
                <c:v>33.590000000000003</c:v>
              </c:pt>
              <c:pt idx="136">
                <c:v>31.253</c:v>
              </c:pt>
              <c:pt idx="137">
                <c:v>29.228999999999989</c:v>
              </c:pt>
            </c:numLit>
          </c:val>
        </c:ser>
        <c:marker val="1"/>
        <c:axId val="77224192"/>
        <c:axId val="77238272"/>
      </c:lineChart>
      <c:catAx>
        <c:axId val="77224192"/>
        <c:scaling>
          <c:orientation val="minMax"/>
        </c:scaling>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77238272"/>
        <c:crosses val="autoZero"/>
        <c:auto val="1"/>
        <c:lblAlgn val="ctr"/>
        <c:lblOffset val="100"/>
        <c:tickLblSkip val="1"/>
        <c:tickMarkSkip val="1"/>
      </c:catAx>
      <c:valAx>
        <c:axId val="77238272"/>
        <c:scaling>
          <c:orientation val="minMax"/>
          <c:max val="45"/>
          <c:min val="10"/>
        </c:scaling>
        <c:axPos val="l"/>
        <c:numFmt formatCode="0" sourceLinked="0"/>
        <c:maj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77224192"/>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spPr>
        <a:noFill/>
        <a:ln w="25400">
          <a:noFill/>
        </a:ln>
      </c:spPr>
    </c:title>
    <c:plotArea>
      <c:layout>
        <c:manualLayout>
          <c:layoutTarget val="inner"/>
          <c:xMode val="edge"/>
          <c:yMode val="edge"/>
          <c:x val="7.5289188249059225E-2"/>
          <c:y val="0.1648751164168995"/>
          <c:w val="0.90476453440212989"/>
          <c:h val="0.56989642423729292"/>
        </c:manualLayout>
      </c:layout>
      <c:lineChart>
        <c:grouping val="standard"/>
        <c:ser>
          <c:idx val="0"/>
          <c:order val="0"/>
          <c:tx>
            <c:v>construcao</c:v>
          </c:tx>
          <c:spPr>
            <a:ln w="25400">
              <a:solidFill>
                <a:srgbClr val="808080"/>
              </a:solidFill>
              <a:prstDash val="solid"/>
            </a:ln>
          </c:spPr>
          <c:marker>
            <c:symbol val="none"/>
          </c:marker>
          <c:dLbls>
            <c:dLbl>
              <c:idx val="8"/>
              <c:layout>
                <c:manualLayout>
                  <c:x val="-3.3017740252347959E-2"/>
                  <c:y val="-9.9027460277148038E-2"/>
                </c:manualLayout>
              </c:layout>
              <c:tx>
                <c:rich>
                  <a:bodyPr/>
                  <a:lstStyle/>
                  <a:p>
                    <a:pPr>
                      <a:defRPr sz="800" b="0" i="0" u="none" strike="noStrike" baseline="0">
                        <a:solidFill>
                          <a:schemeClr val="accent1"/>
                        </a:solidFill>
                        <a:latin typeface="Arial"/>
                        <a:ea typeface="Arial"/>
                        <a:cs typeface="Arial"/>
                      </a:defRPr>
                    </a:pPr>
                    <a:r>
                      <a:rPr lang="pt-PT" sz="700" b="1" i="0" u="none" strike="noStrike" baseline="0">
                        <a:solidFill>
                          <a:schemeClr val="accent1"/>
                        </a:solidFill>
                        <a:latin typeface="Arial"/>
                        <a:cs typeface="Arial"/>
                      </a:rPr>
                      <a:t>indústria </a:t>
                    </a:r>
                  </a:p>
                </c:rich>
              </c:tx>
              <c:spPr>
                <a:noFill/>
                <a:ln w="25400">
                  <a:noFill/>
                </a:ln>
              </c:spPr>
              <c:dLblPos val="r"/>
            </c:dLbl>
            <c:delete val="1"/>
          </c:dLbls>
          <c:cat>
            <c:strLit>
              <c:ptCount val="13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strLit>
          </c:cat>
          <c:val>
            <c:numLit>
              <c:formatCode>0.0</c:formatCode>
              <c:ptCount val="138"/>
              <c:pt idx="0">
                <c:v>-40.656553151445841</c:v>
              </c:pt>
              <c:pt idx="1">
                <c:v>-41.214058078945861</c:v>
              </c:pt>
              <c:pt idx="2">
                <c:v>-44.976747058279145</c:v>
              </c:pt>
              <c:pt idx="3">
                <c:v>-45.234277404945836</c:v>
              </c:pt>
              <c:pt idx="4">
                <c:v>-45.259027344612477</c:v>
              </c:pt>
              <c:pt idx="5">
                <c:v>-45.314223864445815</c:v>
              </c:pt>
              <c:pt idx="6">
                <c:v>-44.13597141544583</c:v>
              </c:pt>
              <c:pt idx="7">
                <c:v>-43.534217282945832</c:v>
              </c:pt>
              <c:pt idx="8">
                <c:v>-41.660191469612464</c:v>
              </c:pt>
              <c:pt idx="9">
                <c:v>-41.100439201945839</c:v>
              </c:pt>
              <c:pt idx="10">
                <c:v>-39.582710760779193</c:v>
              </c:pt>
              <c:pt idx="11">
                <c:v>-38.631343390779186</c:v>
              </c:pt>
              <c:pt idx="12">
                <c:v>-37.740158558612485</c:v>
              </c:pt>
              <c:pt idx="13">
                <c:v>-37.590058761445839</c:v>
              </c:pt>
              <c:pt idx="14">
                <c:v>-37.437750799279172</c:v>
              </c:pt>
              <c:pt idx="15">
                <c:v>-37.182582535112495</c:v>
              </c:pt>
              <c:pt idx="16">
                <c:v>-36.923448312112505</c:v>
              </c:pt>
              <c:pt idx="17">
                <c:v>-36.509974817445837</c:v>
              </c:pt>
              <c:pt idx="18">
                <c:v>-36.401597249779172</c:v>
              </c:pt>
              <c:pt idx="19">
                <c:v>-35.819691404279148</c:v>
              </c:pt>
              <c:pt idx="20">
                <c:v>-35.316766580945824</c:v>
              </c:pt>
              <c:pt idx="21">
                <c:v>-35.139144330945875</c:v>
              </c:pt>
              <c:pt idx="22">
                <c:v>-34.440800017112458</c:v>
              </c:pt>
              <c:pt idx="23">
                <c:v>-33.647479143945837</c:v>
              </c:pt>
              <c:pt idx="24">
                <c:v>-32.4607939161125</c:v>
              </c:pt>
              <c:pt idx="25">
                <c:v>-32.314980965112461</c:v>
              </c:pt>
              <c:pt idx="26">
                <c:v>-32.910870379279146</c:v>
              </c:pt>
              <c:pt idx="27">
                <c:v>-31.86268270311249</c:v>
              </c:pt>
              <c:pt idx="28">
                <c:v>-31.885926012279157</c:v>
              </c:pt>
              <c:pt idx="29">
                <c:v>-31.426721602612503</c:v>
              </c:pt>
              <c:pt idx="30">
                <c:v>-31.483465519112503</c:v>
              </c:pt>
              <c:pt idx="31">
                <c:v>-31.563140761945821</c:v>
              </c:pt>
              <c:pt idx="32">
                <c:v>-32.747966472279145</c:v>
              </c:pt>
              <c:pt idx="33">
                <c:v>-34.141855309445837</c:v>
              </c:pt>
              <c:pt idx="34">
                <c:v>-35.374203189612437</c:v>
              </c:pt>
              <c:pt idx="35">
                <c:v>-35.367465822612459</c:v>
              </c:pt>
              <c:pt idx="36">
                <c:v>-36.680588027945838</c:v>
              </c:pt>
              <c:pt idx="37">
                <c:v>-36.477079701445824</c:v>
              </c:pt>
              <c:pt idx="38">
                <c:v>-36.767359097279169</c:v>
              </c:pt>
              <c:pt idx="39">
                <c:v>-36.702799630112509</c:v>
              </c:pt>
              <c:pt idx="40">
                <c:v>-38.040372457445841</c:v>
              </c:pt>
              <c:pt idx="41">
                <c:v>-39.116453449612465</c:v>
              </c:pt>
              <c:pt idx="42">
                <c:v>-39.609563988445863</c:v>
              </c:pt>
              <c:pt idx="43">
                <c:v>-39.310803298279154</c:v>
              </c:pt>
              <c:pt idx="44">
                <c:v>-38.799744560779182</c:v>
              </c:pt>
              <c:pt idx="45">
                <c:v>-38.816165082445835</c:v>
              </c:pt>
              <c:pt idx="46">
                <c:v>-37.842796034945863</c:v>
              </c:pt>
              <c:pt idx="47">
                <c:v>-37.974206218779166</c:v>
              </c:pt>
              <c:pt idx="48">
                <c:v>-36.198430656612494</c:v>
              </c:pt>
              <c:pt idx="49">
                <c:v>-36.266731928112513</c:v>
              </c:pt>
              <c:pt idx="50">
                <c:v>-34.380212716445861</c:v>
              </c:pt>
              <c:pt idx="51">
                <c:v>-34.185445260112495</c:v>
              </c:pt>
              <c:pt idx="52">
                <c:v>-32.362901532112495</c:v>
              </c:pt>
              <c:pt idx="53">
                <c:v>-32.181805020779173</c:v>
              </c:pt>
              <c:pt idx="54">
                <c:v>-32.130212051779182</c:v>
              </c:pt>
              <c:pt idx="55">
                <c:v>-31.026152685445826</c:v>
              </c:pt>
              <c:pt idx="56">
                <c:v>-29.881865899945836</c:v>
              </c:pt>
              <c:pt idx="57">
                <c:v>-29.099220130779162</c:v>
              </c:pt>
              <c:pt idx="58">
                <c:v>-31.528295846612508</c:v>
              </c:pt>
              <c:pt idx="59">
                <c:v>-32.087712877112494</c:v>
              </c:pt>
              <c:pt idx="60">
                <c:v>-31.777965293945837</c:v>
              </c:pt>
              <c:pt idx="61">
                <c:v>-29.718463292445829</c:v>
              </c:pt>
              <c:pt idx="62">
                <c:v>-28.288181471612504</c:v>
              </c:pt>
              <c:pt idx="63">
                <c:v>-27.400660208445824</c:v>
              </c:pt>
              <c:pt idx="64">
                <c:v>-27.182682132279158</c:v>
              </c:pt>
              <c:pt idx="65">
                <c:v>-28.05750097044583</c:v>
              </c:pt>
              <c:pt idx="66">
                <c:v>-29.228654209779165</c:v>
              </c:pt>
              <c:pt idx="67">
                <c:v>-30.744014264445827</c:v>
              </c:pt>
              <c:pt idx="68">
                <c:v>-31.796595993112504</c:v>
              </c:pt>
              <c:pt idx="69">
                <c:v>-32.538833103112495</c:v>
              </c:pt>
              <c:pt idx="70">
                <c:v>-34.013346942112506</c:v>
              </c:pt>
              <c:pt idx="71">
                <c:v>-35.734721564945836</c:v>
              </c:pt>
              <c:pt idx="72">
                <c:v>-37.37112381727917</c:v>
              </c:pt>
              <c:pt idx="73">
                <c:v>-37.717059548445839</c:v>
              </c:pt>
              <c:pt idx="74">
                <c:v>-38.542227613112473</c:v>
              </c:pt>
              <c:pt idx="75">
                <c:v>-39.766608715279169</c:v>
              </c:pt>
              <c:pt idx="76">
                <c:v>-37.799435933102821</c:v>
              </c:pt>
              <c:pt idx="77">
                <c:v>-35.096326584326391</c:v>
              </c:pt>
              <c:pt idx="78">
                <c:v>-33.526948617900011</c:v>
              </c:pt>
              <c:pt idx="79">
                <c:v>-33.424127169466622</c:v>
              </c:pt>
              <c:pt idx="80">
                <c:v>-34.890695185699997</c:v>
              </c:pt>
              <c:pt idx="81">
                <c:v>-34.117771677733288</c:v>
              </c:pt>
              <c:pt idx="82">
                <c:v>-35.280637528666624</c:v>
              </c:pt>
              <c:pt idx="83">
                <c:v>-35.577994070850004</c:v>
              </c:pt>
              <c:pt idx="84">
                <c:v>-37.618665504466641</c:v>
              </c:pt>
              <c:pt idx="85">
                <c:v>-38.722564868683328</c:v>
              </c:pt>
              <c:pt idx="86">
                <c:v>-40.228228920533368</c:v>
              </c:pt>
              <c:pt idx="87">
                <c:v>-40.843319420683308</c:v>
              </c:pt>
              <c:pt idx="88">
                <c:v>-41.930029057849978</c:v>
              </c:pt>
              <c:pt idx="89">
                <c:v>-41.44637235335</c:v>
              </c:pt>
              <c:pt idx="90">
                <c:v>-40.859709182483314</c:v>
              </c:pt>
              <c:pt idx="91">
                <c:v>-41.324485640950002</c:v>
              </c:pt>
              <c:pt idx="92">
                <c:v>-41.668441756200004</c:v>
              </c:pt>
              <c:pt idx="93">
                <c:v>-43.467932641050012</c:v>
              </c:pt>
              <c:pt idx="94">
                <c:v>-44.111547765216606</c:v>
              </c:pt>
              <c:pt idx="95">
                <c:v>-45.777170597016649</c:v>
              </c:pt>
              <c:pt idx="96">
                <c:v>-46.566470047500012</c:v>
              </c:pt>
              <c:pt idx="97">
                <c:v>-48.183720336216652</c:v>
              </c:pt>
              <c:pt idx="98">
                <c:v>-49.705230119333329</c:v>
              </c:pt>
              <c:pt idx="99">
                <c:v>-51.231187207616628</c:v>
              </c:pt>
              <c:pt idx="100">
                <c:v>-52.709241926250002</c:v>
              </c:pt>
              <c:pt idx="101">
                <c:v>-54.455263799666596</c:v>
              </c:pt>
              <c:pt idx="102">
                <c:v>-55.462297404666622</c:v>
              </c:pt>
              <c:pt idx="103">
                <c:v>-57.378654870133325</c:v>
              </c:pt>
              <c:pt idx="104">
                <c:v>-59.421818041983336</c:v>
              </c:pt>
              <c:pt idx="105">
                <c:v>-61.873256953633295</c:v>
              </c:pt>
              <c:pt idx="106">
                <c:v>-64.049864719416675</c:v>
              </c:pt>
              <c:pt idx="107">
                <c:v>-65.333285550633292</c:v>
              </c:pt>
              <c:pt idx="108">
                <c:v>-66.963638661566662</c:v>
              </c:pt>
              <c:pt idx="109">
                <c:v>-67.814746248500001</c:v>
              </c:pt>
              <c:pt idx="110">
                <c:v>-68.918423668016757</c:v>
              </c:pt>
              <c:pt idx="111">
                <c:v>-69.669194914199949</c:v>
              </c:pt>
              <c:pt idx="112">
                <c:v>-70.675677838033224</c:v>
              </c:pt>
              <c:pt idx="113">
                <c:v>-71.205791421766648</c:v>
              </c:pt>
              <c:pt idx="114">
                <c:v>-71.548621956250003</c:v>
              </c:pt>
              <c:pt idx="115">
                <c:v>-70.295351629416672</c:v>
              </c:pt>
              <c:pt idx="116">
                <c:v>-70.503264974066667</c:v>
              </c:pt>
              <c:pt idx="117">
                <c:v>-71.286869064766677</c:v>
              </c:pt>
              <c:pt idx="118">
                <c:v>-72.007205062850005</c:v>
              </c:pt>
              <c:pt idx="119">
                <c:v>-70.848084460366692</c:v>
              </c:pt>
              <c:pt idx="120">
                <c:v>-69.158569949766672</c:v>
              </c:pt>
              <c:pt idx="121">
                <c:v>-67.177355201283319</c:v>
              </c:pt>
              <c:pt idx="122">
                <c:v>-65.917027422083336</c:v>
              </c:pt>
              <c:pt idx="123">
                <c:v>-64.009473413166631</c:v>
              </c:pt>
              <c:pt idx="124">
                <c:v>-63.351945680049994</c:v>
              </c:pt>
              <c:pt idx="125">
                <c:v>-61.901653691499995</c:v>
              </c:pt>
              <c:pt idx="126">
                <c:v>-61.504567977533313</c:v>
              </c:pt>
              <c:pt idx="127">
                <c:v>-58.390520749150021</c:v>
              </c:pt>
              <c:pt idx="128">
                <c:v>-55.662713711866672</c:v>
              </c:pt>
              <c:pt idx="129">
                <c:v>-52.192526099800013</c:v>
              </c:pt>
              <c:pt idx="130">
                <c:v>-50.592863455249983</c:v>
              </c:pt>
              <c:pt idx="131">
                <c:v>-50.169290499383308</c:v>
              </c:pt>
              <c:pt idx="132">
                <c:v>-48.830171207833324</c:v>
              </c:pt>
              <c:pt idx="133">
                <c:v>-47.896478903116652</c:v>
              </c:pt>
              <c:pt idx="134">
                <c:v>-47.167341608200005</c:v>
              </c:pt>
              <c:pt idx="135">
                <c:v>-48.100391508900003</c:v>
              </c:pt>
              <c:pt idx="136">
                <c:v>-48.061165924000022</c:v>
              </c:pt>
              <c:pt idx="137">
                <c:v>-46.336595225250001</c:v>
              </c:pt>
            </c:numLit>
          </c:val>
        </c:ser>
        <c:ser>
          <c:idx val="1"/>
          <c:order val="1"/>
          <c:tx>
            <c:v>industria</c:v>
          </c:tx>
          <c:spPr>
            <a:ln w="25400">
              <a:solidFill>
                <a:schemeClr val="tx2"/>
              </a:solidFill>
              <a:prstDash val="solid"/>
            </a:ln>
          </c:spPr>
          <c:marker>
            <c:symbol val="none"/>
          </c:marker>
          <c:dLbls>
            <c:dLbl>
              <c:idx val="3"/>
              <c:layout>
                <c:manualLayout>
                  <c:x val="0.23822439363754241"/>
                  <c:y val="0.19785510682133048"/>
                </c:manualLayout>
              </c:layout>
              <c:tx>
                <c:rich>
                  <a:bodyPr/>
                  <a:lstStyle/>
                  <a:p>
                    <a:pPr>
                      <a:defRPr sz="700" b="1" i="0" u="none" strike="noStrike" baseline="0">
                        <a:solidFill>
                          <a:schemeClr val="tx1">
                            <a:lumMod val="50000"/>
                            <a:lumOff val="50000"/>
                          </a:schemeClr>
                        </a:solidFill>
                        <a:latin typeface="Arial"/>
                        <a:ea typeface="Arial"/>
                        <a:cs typeface="Arial"/>
                      </a:defRPr>
                    </a:pPr>
                    <a:r>
                      <a:rPr lang="pt-PT" baseline="0">
                        <a:solidFill>
                          <a:schemeClr val="tx1">
                            <a:lumMod val="50000"/>
                            <a:lumOff val="50000"/>
                          </a:schemeClr>
                        </a:solidFill>
                      </a:rPr>
                      <a:t>c</a:t>
                    </a:r>
                    <a:r>
                      <a:rPr lang="pt-PT">
                        <a:solidFill>
                          <a:schemeClr val="tx1">
                            <a:lumMod val="50000"/>
                            <a:lumOff val="50000"/>
                          </a:schemeClr>
                        </a:solidFill>
                      </a:rPr>
                      <a:t>onstrução</a:t>
                    </a:r>
                  </a:p>
                </c:rich>
              </c:tx>
              <c:spPr>
                <a:noFill/>
                <a:ln w="25400">
                  <a:noFill/>
                </a:ln>
              </c:spPr>
              <c:dLblPos val="r"/>
            </c:dLbl>
            <c:delete val="1"/>
            <c:txPr>
              <a:bodyPr/>
              <a:lstStyle/>
              <a:p>
                <a:pPr>
                  <a:defRPr baseline="0">
                    <a:solidFill>
                      <a:schemeClr val="tx1">
                        <a:lumMod val="50000"/>
                        <a:lumOff val="50000"/>
                      </a:schemeClr>
                    </a:solidFill>
                  </a:defRPr>
                </a:pPr>
                <a:endParaRPr lang="pt-PT"/>
              </a:p>
            </c:txPr>
          </c:dLbls>
          <c:cat>
            <c:strLit>
              <c:ptCount val="13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strLit>
          </c:cat>
          <c:val>
            <c:numLit>
              <c:formatCode>0.0</c:formatCode>
              <c:ptCount val="138"/>
              <c:pt idx="0">
                <c:v>-12.894649629746372</c:v>
              </c:pt>
              <c:pt idx="1">
                <c:v>-13.814512214207911</c:v>
              </c:pt>
              <c:pt idx="2">
                <c:v>-15.792235298336104</c:v>
              </c:pt>
              <c:pt idx="3">
                <c:v>-17.464118824669427</c:v>
              </c:pt>
              <c:pt idx="4">
                <c:v>-17.736084076002783</c:v>
              </c:pt>
              <c:pt idx="5">
                <c:v>-15.814560841558327</c:v>
              </c:pt>
              <c:pt idx="6">
                <c:v>-13.192267413002773</c:v>
              </c:pt>
              <c:pt idx="7">
                <c:v>-11.477421962113876</c:v>
              </c:pt>
              <c:pt idx="8">
                <c:v>-10.699043221558327</c:v>
              </c:pt>
              <c:pt idx="9">
                <c:v>-11.03906150644722</c:v>
              </c:pt>
              <c:pt idx="10">
                <c:v>-12.132810410224996</c:v>
              </c:pt>
              <c:pt idx="11">
                <c:v>-11.9087794303361</c:v>
              </c:pt>
              <c:pt idx="12">
                <c:v>-10.50694361478055</c:v>
              </c:pt>
              <c:pt idx="13">
                <c:v>-9.2910611930027631</c:v>
              </c:pt>
              <c:pt idx="14">
                <c:v>-9.314372210891662</c:v>
              </c:pt>
              <c:pt idx="15">
                <c:v>-9.7255511873361016</c:v>
              </c:pt>
              <c:pt idx="16">
                <c:v>-8.8841934460027687</c:v>
              </c:pt>
              <c:pt idx="17">
                <c:v>-7.2890351132249975</c:v>
              </c:pt>
              <c:pt idx="18">
                <c:v>-5.780621534447218</c:v>
              </c:pt>
              <c:pt idx="19">
                <c:v>-4.0353874943361108</c:v>
              </c:pt>
              <c:pt idx="20">
                <c:v>-4.6273889165583268</c:v>
              </c:pt>
              <c:pt idx="21">
                <c:v>-5.5803907841138907</c:v>
              </c:pt>
              <c:pt idx="22">
                <c:v>-6.8136172127805485</c:v>
              </c:pt>
              <c:pt idx="23">
                <c:v>-7.9125774093361052</c:v>
              </c:pt>
              <c:pt idx="24">
                <c:v>-7.7853333644472178</c:v>
              </c:pt>
              <c:pt idx="25">
                <c:v>-9.1506266980027728</c:v>
              </c:pt>
              <c:pt idx="26">
                <c:v>-9.2554440573361152</c:v>
              </c:pt>
              <c:pt idx="27">
                <c:v>-8.4472804065583222</c:v>
              </c:pt>
              <c:pt idx="28">
                <c:v>-8.1328144215583222</c:v>
              </c:pt>
              <c:pt idx="29">
                <c:v>-8.5525800297805574</c:v>
              </c:pt>
              <c:pt idx="30">
                <c:v>-11.020311848780548</c:v>
              </c:pt>
              <c:pt idx="31">
                <c:v>-10.515397379336106</c:v>
              </c:pt>
              <c:pt idx="32">
                <c:v>-9.1032418255583281</c:v>
              </c:pt>
              <c:pt idx="33">
                <c:v>-6.4238454485583274</c:v>
              </c:pt>
              <c:pt idx="34">
                <c:v>-5.5554049295583265</c:v>
              </c:pt>
              <c:pt idx="35">
                <c:v>-5.7405350130027726</c:v>
              </c:pt>
              <c:pt idx="36">
                <c:v>-6.6287026184472149</c:v>
              </c:pt>
              <c:pt idx="37">
                <c:v>-7.0996694242250005</c:v>
              </c:pt>
              <c:pt idx="38">
                <c:v>-7.8117354478916612</c:v>
              </c:pt>
              <c:pt idx="39">
                <c:v>-8.441322500891653</c:v>
              </c:pt>
              <c:pt idx="40">
                <c:v>-8.7481922821138713</c:v>
              </c:pt>
              <c:pt idx="41">
                <c:v>-7.5657258764472113</c:v>
              </c:pt>
              <c:pt idx="42">
                <c:v>-5.6643135855583298</c:v>
              </c:pt>
              <c:pt idx="43">
                <c:v>-4.5526463070027754</c:v>
              </c:pt>
              <c:pt idx="44">
                <c:v>-3.6115828280027742</c:v>
              </c:pt>
              <c:pt idx="45">
                <c:v>-4.2718863020027733</c:v>
              </c:pt>
              <c:pt idx="46">
                <c:v>-3.2107220557805536</c:v>
              </c:pt>
              <c:pt idx="47">
                <c:v>-3.5480049761138837</c:v>
              </c:pt>
              <c:pt idx="48">
                <c:v>-2.3747974281138839</c:v>
              </c:pt>
              <c:pt idx="49">
                <c:v>-1.6500568236694413</c:v>
              </c:pt>
              <c:pt idx="50">
                <c:v>-0.2356850526694414</c:v>
              </c:pt>
              <c:pt idx="51">
                <c:v>0.25550499710833635</c:v>
              </c:pt>
              <c:pt idx="52">
                <c:v>0.22050807855278071</c:v>
              </c:pt>
              <c:pt idx="53">
                <c:v>0.49007499755278106</c:v>
              </c:pt>
              <c:pt idx="54">
                <c:v>-0.22884642422499701</c:v>
              </c:pt>
              <c:pt idx="55">
                <c:v>-0.33380724078055274</c:v>
              </c:pt>
              <c:pt idx="56">
                <c:v>5.7747300997225241E-2</c:v>
              </c:pt>
              <c:pt idx="57">
                <c:v>0.52722552666389255</c:v>
              </c:pt>
              <c:pt idx="58">
                <c:v>1.0642510443305593</c:v>
              </c:pt>
              <c:pt idx="59">
                <c:v>0.83984852610833682</c:v>
              </c:pt>
              <c:pt idx="60">
                <c:v>1.1374114061083371</c:v>
              </c:pt>
              <c:pt idx="61">
                <c:v>0.68136901510833703</c:v>
              </c:pt>
              <c:pt idx="62">
                <c:v>-0.22824343066944097</c:v>
              </c:pt>
              <c:pt idx="63">
                <c:v>-1.4953626586694402</c:v>
              </c:pt>
              <c:pt idx="64">
                <c:v>-4.2584340353361076</c:v>
              </c:pt>
              <c:pt idx="65">
                <c:v>-6.3416172447805508</c:v>
              </c:pt>
              <c:pt idx="66">
                <c:v>-7.1252775688916605</c:v>
              </c:pt>
              <c:pt idx="67">
                <c:v>-5.5817154642249953</c:v>
              </c:pt>
              <c:pt idx="68">
                <c:v>-6.5134103747805483</c:v>
              </c:pt>
              <c:pt idx="69">
                <c:v>-11.679146542225004</c:v>
              </c:pt>
              <c:pt idx="70">
                <c:v>-18.885089283113864</c:v>
              </c:pt>
              <c:pt idx="71">
                <c:v>-25.768364616113882</c:v>
              </c:pt>
              <c:pt idx="72">
                <c:v>-29.672488007113884</c:v>
              </c:pt>
              <c:pt idx="73">
                <c:v>-32.84178532655833</c:v>
              </c:pt>
              <c:pt idx="74">
                <c:v>-31.846989435669439</c:v>
              </c:pt>
              <c:pt idx="75">
                <c:v>-32.464343979113885</c:v>
              </c:pt>
              <c:pt idx="76">
                <c:v>-30.36689847914629</c:v>
              </c:pt>
              <c:pt idx="77">
                <c:v>-29.908223386078689</c:v>
              </c:pt>
              <c:pt idx="78">
                <c:v>-26.579443543688882</c:v>
              </c:pt>
              <c:pt idx="79">
                <c:v>-23.693927459055569</c:v>
              </c:pt>
              <c:pt idx="80">
                <c:v>-19.373024006777779</c:v>
              </c:pt>
              <c:pt idx="81">
                <c:v>-16.700128888066669</c:v>
              </c:pt>
              <c:pt idx="82">
                <c:v>-15.413275638844446</c:v>
              </c:pt>
              <c:pt idx="83">
                <c:v>-16.267846156111109</c:v>
              </c:pt>
              <c:pt idx="84">
                <c:v>-16.009496990888888</c:v>
              </c:pt>
              <c:pt idx="85">
                <c:v>-15.556497624066676</c:v>
              </c:pt>
              <c:pt idx="86">
                <c:v>-14.580673517722225</c:v>
              </c:pt>
              <c:pt idx="87">
                <c:v>-13.608452596922227</c:v>
              </c:pt>
              <c:pt idx="88">
                <c:v>-13.454845737700005</c:v>
              </c:pt>
              <c:pt idx="89">
                <c:v>-13.654990830311112</c:v>
              </c:pt>
              <c:pt idx="90">
                <c:v>-13.094063244811105</c:v>
              </c:pt>
              <c:pt idx="91">
                <c:v>-11.586933488177772</c:v>
              </c:pt>
              <c:pt idx="92">
                <c:v>-9.0197501967333338</c:v>
              </c:pt>
              <c:pt idx="93">
                <c:v>-9.0494449290555554</c:v>
              </c:pt>
              <c:pt idx="94">
                <c:v>-9.2724472892333392</c:v>
              </c:pt>
              <c:pt idx="95">
                <c:v>-11.002602085333336</c:v>
              </c:pt>
              <c:pt idx="96">
                <c:v>-10.557472290822226</c:v>
              </c:pt>
              <c:pt idx="97">
                <c:v>-10.12475152</c:v>
              </c:pt>
              <c:pt idx="98">
                <c:v>-10.811239338444453</c:v>
              </c:pt>
              <c:pt idx="99">
                <c:v>-11.572344107600006</c:v>
              </c:pt>
              <c:pt idx="100">
                <c:v>-13.838709473311113</c:v>
              </c:pt>
              <c:pt idx="101">
                <c:v>-15.055582972688903</c:v>
              </c:pt>
              <c:pt idx="102">
                <c:v>-14.303631194411112</c:v>
              </c:pt>
              <c:pt idx="103">
                <c:v>-14.83386131118889</c:v>
              </c:pt>
              <c:pt idx="104">
                <c:v>-16.113379133088891</c:v>
              </c:pt>
              <c:pt idx="105">
                <c:v>-18.581109179788889</c:v>
              </c:pt>
              <c:pt idx="106">
                <c:v>-19.790630864811099</c:v>
              </c:pt>
              <c:pt idx="107">
                <c:v>-20.614783131900001</c:v>
              </c:pt>
              <c:pt idx="108">
                <c:v>-22.120104191555569</c:v>
              </c:pt>
              <c:pt idx="109">
                <c:v>-22.498861051311113</c:v>
              </c:pt>
              <c:pt idx="110">
                <c:v>-21.485193642566646</c:v>
              </c:pt>
              <c:pt idx="111">
                <c:v>-20.629071470133329</c:v>
              </c:pt>
              <c:pt idx="112">
                <c:v>-20.853185030855567</c:v>
              </c:pt>
              <c:pt idx="113">
                <c:v>-20.537929312733329</c:v>
              </c:pt>
              <c:pt idx="114">
                <c:v>-20.693148923055567</c:v>
              </c:pt>
              <c:pt idx="115">
                <c:v>-18.569553068244456</c:v>
              </c:pt>
              <c:pt idx="116">
                <c:v>-18.473197132611109</c:v>
              </c:pt>
              <c:pt idx="117">
                <c:v>-18.8795061225</c:v>
              </c:pt>
              <c:pt idx="118">
                <c:v>-20.741225307222223</c:v>
              </c:pt>
              <c:pt idx="119">
                <c:v>-20.429843745944442</c:v>
              </c:pt>
              <c:pt idx="120">
                <c:v>-20.072747168466666</c:v>
              </c:pt>
              <c:pt idx="121">
                <c:v>-19.094751966188891</c:v>
              </c:pt>
              <c:pt idx="122">
                <c:v>-18.787166261444444</c:v>
              </c:pt>
              <c:pt idx="123">
                <c:v>-18.251145998355558</c:v>
              </c:pt>
              <c:pt idx="124">
                <c:v>-17.359867481877799</c:v>
              </c:pt>
              <c:pt idx="125">
                <c:v>-17.026049836955533</c:v>
              </c:pt>
              <c:pt idx="126">
                <c:v>-15.866442775466677</c:v>
              </c:pt>
              <c:pt idx="127">
                <c:v>-14.302263257477776</c:v>
              </c:pt>
              <c:pt idx="128">
                <c:v>-12.445483641155555</c:v>
              </c:pt>
              <c:pt idx="129">
                <c:v>-11.561596206600008</c:v>
              </c:pt>
              <c:pt idx="130">
                <c:v>-11.175746535077788</c:v>
              </c:pt>
              <c:pt idx="131">
                <c:v>-10.349275551677778</c:v>
              </c:pt>
              <c:pt idx="132">
                <c:v>-8.8408497201888849</c:v>
              </c:pt>
              <c:pt idx="133">
                <c:v>-8.5182692304666663</c:v>
              </c:pt>
              <c:pt idx="134">
                <c:v>-8.1771397255777725</c:v>
              </c:pt>
              <c:pt idx="135">
                <c:v>-7.9984465381111107</c:v>
              </c:pt>
              <c:pt idx="136">
                <c:v>-7.70275144621111</c:v>
              </c:pt>
              <c:pt idx="137">
                <c:v>-8.416568489877772</c:v>
              </c:pt>
            </c:numLit>
          </c:val>
        </c:ser>
        <c:ser>
          <c:idx val="2"/>
          <c:order val="2"/>
          <c:tx>
            <c:v>comercio</c:v>
          </c:tx>
          <c:spPr>
            <a:ln w="38100">
              <a:solidFill>
                <a:schemeClr val="accent2"/>
              </a:solidFill>
              <a:prstDash val="solid"/>
            </a:ln>
          </c:spPr>
          <c:marker>
            <c:symbol val="none"/>
          </c:marker>
          <c:dLbls>
            <c:dLbl>
              <c:idx val="21"/>
              <c:layout>
                <c:manualLayout>
                  <c:x val="0.1725522562691712"/>
                  <c:y val="0.10779420353872224"/>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 </a:t>
                    </a:r>
                  </a:p>
                </c:rich>
              </c:tx>
              <c:spPr>
                <a:noFill/>
                <a:ln w="25400">
                  <a:noFill/>
                </a:ln>
              </c:spPr>
              <c:dLblPos val="r"/>
            </c:dLbl>
            <c:delete val="1"/>
            <c:txPr>
              <a:bodyPr/>
              <a:lstStyle/>
              <a:p>
                <a:pPr>
                  <a:defRPr baseline="0">
                    <a:solidFill>
                      <a:schemeClr val="accent2"/>
                    </a:solidFill>
                  </a:defRPr>
                </a:pPr>
                <a:endParaRPr lang="pt-PT"/>
              </a:p>
            </c:txPr>
          </c:dLbls>
          <c:cat>
            <c:strLit>
              <c:ptCount val="13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strLit>
          </c:cat>
          <c:val>
            <c:numLit>
              <c:formatCode>0.0</c:formatCode>
              <c:ptCount val="138"/>
              <c:pt idx="0">
                <c:v>-12.644228503688028</c:v>
              </c:pt>
              <c:pt idx="1">
                <c:v>-11.356895569551288</c:v>
              </c:pt>
              <c:pt idx="2">
                <c:v>-11.929716996747869</c:v>
              </c:pt>
              <c:pt idx="3">
                <c:v>-11.812762540944448</c:v>
              </c:pt>
              <c:pt idx="4">
                <c:v>-13.168152400944443</c:v>
              </c:pt>
              <c:pt idx="5">
                <c:v>-12.862671049722227</c:v>
              </c:pt>
              <c:pt idx="6">
                <c:v>-12.617527738833333</c:v>
              </c:pt>
              <c:pt idx="7">
                <c:v>-9.8504420599444575</c:v>
              </c:pt>
              <c:pt idx="8">
                <c:v>-7.5704906975000013</c:v>
              </c:pt>
              <c:pt idx="9">
                <c:v>-5.5292983256111148</c:v>
              </c:pt>
              <c:pt idx="10">
                <c:v>-4.7532461715000034</c:v>
              </c:pt>
              <c:pt idx="11">
                <c:v>-4.309980684388889</c:v>
              </c:pt>
              <c:pt idx="12">
                <c:v>-4.0617565865000005</c:v>
              </c:pt>
              <c:pt idx="13">
                <c:v>-5.4672939922777806</c:v>
              </c:pt>
              <c:pt idx="14">
                <c:v>-7.3969139541666662</c:v>
              </c:pt>
              <c:pt idx="15">
                <c:v>-7.9581981479444437</c:v>
              </c:pt>
              <c:pt idx="16">
                <c:v>-4.9361318641666694</c:v>
              </c:pt>
              <c:pt idx="17">
                <c:v>-2.4594452407222205</c:v>
              </c:pt>
              <c:pt idx="18">
                <c:v>-0.49358244105555577</c:v>
              </c:pt>
              <c:pt idx="19">
                <c:v>-1.5493435453888891</c:v>
              </c:pt>
              <c:pt idx="20">
                <c:v>-1.4254134049444438</c:v>
              </c:pt>
              <c:pt idx="21">
                <c:v>-2.7588321770555555</c:v>
              </c:pt>
              <c:pt idx="22">
                <c:v>-3.568400858722224</c:v>
              </c:pt>
              <c:pt idx="23">
                <c:v>-4.1652912150555546</c:v>
              </c:pt>
              <c:pt idx="24">
                <c:v>-4.5469783764999967</c:v>
              </c:pt>
              <c:pt idx="25">
                <c:v>-5.0007051281666683</c:v>
              </c:pt>
              <c:pt idx="26">
                <c:v>-4.5923616606111111</c:v>
              </c:pt>
              <c:pt idx="27">
                <c:v>-5.2531155791666642</c:v>
              </c:pt>
              <c:pt idx="28">
                <c:v>-5.0214657529444438</c:v>
              </c:pt>
              <c:pt idx="29">
                <c:v>-6.6556841109444447</c:v>
              </c:pt>
              <c:pt idx="30">
                <c:v>-7.9177932588333366</c:v>
              </c:pt>
              <c:pt idx="31">
                <c:v>-9.989931754833334</c:v>
              </c:pt>
              <c:pt idx="32">
                <c:v>-10.727993701833325</c:v>
              </c:pt>
              <c:pt idx="33">
                <c:v>-11.26179589761111</c:v>
              </c:pt>
              <c:pt idx="34">
                <c:v>-11.064035954944451</c:v>
              </c:pt>
              <c:pt idx="35">
                <c:v>-8.7110361677222237</c:v>
              </c:pt>
              <c:pt idx="36">
                <c:v>-6.6059876827222226</c:v>
              </c:pt>
              <c:pt idx="37">
                <c:v>-5.0614514417222223</c:v>
              </c:pt>
              <c:pt idx="38">
                <c:v>-7.5882150550555565</c:v>
              </c:pt>
              <c:pt idx="39">
                <c:v>-7.3407096628333361</c:v>
              </c:pt>
              <c:pt idx="40">
                <c:v>-9.11824249183333</c:v>
              </c:pt>
              <c:pt idx="41">
                <c:v>-7.2254777655</c:v>
              </c:pt>
              <c:pt idx="42">
                <c:v>-7.5364140112777775</c:v>
              </c:pt>
              <c:pt idx="43">
                <c:v>-6.7530591740555552</c:v>
              </c:pt>
              <c:pt idx="44">
                <c:v>-6.3092627009444495</c:v>
              </c:pt>
              <c:pt idx="45">
                <c:v>-4.2431445951666689</c:v>
              </c:pt>
              <c:pt idx="46">
                <c:v>-2.7873310285000028</c:v>
              </c:pt>
              <c:pt idx="47">
                <c:v>-2.9553545078333352</c:v>
              </c:pt>
              <c:pt idx="48">
                <c:v>-4.2712355535000004</c:v>
              </c:pt>
              <c:pt idx="49">
                <c:v>-3.6190950824999999</c:v>
              </c:pt>
              <c:pt idx="50">
                <c:v>-3.6170754234999984</c:v>
              </c:pt>
              <c:pt idx="51">
                <c:v>-3.3612794504999997</c:v>
              </c:pt>
              <c:pt idx="52">
                <c:v>-3.3401121923888875</c:v>
              </c:pt>
              <c:pt idx="53">
                <c:v>-2.5433909897222238</c:v>
              </c:pt>
              <c:pt idx="54">
                <c:v>-2.9501845341666666</c:v>
              </c:pt>
              <c:pt idx="55">
                <c:v>-3.4747224222777775</c:v>
              </c:pt>
              <c:pt idx="56">
                <c:v>-4.2194487567222234</c:v>
              </c:pt>
              <c:pt idx="57">
                <c:v>-3.9104706172777779</c:v>
              </c:pt>
              <c:pt idx="58">
                <c:v>-3.4049019802777782</c:v>
              </c:pt>
              <c:pt idx="59">
                <c:v>-2.4862696371666657</c:v>
              </c:pt>
              <c:pt idx="60">
                <c:v>-2.0519945040555556</c:v>
              </c:pt>
              <c:pt idx="61">
                <c:v>-2.014676272388888</c:v>
              </c:pt>
              <c:pt idx="62">
                <c:v>-1.6102747722777779</c:v>
              </c:pt>
              <c:pt idx="63">
                <c:v>-2.7745317997222241</c:v>
              </c:pt>
              <c:pt idx="64">
                <c:v>-4.1110787218333362</c:v>
              </c:pt>
              <c:pt idx="65">
                <c:v>-7.6068111717222235</c:v>
              </c:pt>
              <c:pt idx="66">
                <c:v>-9.7862041135000002</c:v>
              </c:pt>
              <c:pt idx="67">
                <c:v>-11.19642060305555</c:v>
              </c:pt>
              <c:pt idx="68">
                <c:v>-11.521319828499999</c:v>
              </c:pt>
              <c:pt idx="69">
                <c:v>-12.598071659388888</c:v>
              </c:pt>
              <c:pt idx="70">
                <c:v>-14.759117230166673</c:v>
              </c:pt>
              <c:pt idx="71">
                <c:v>-17.344652877722204</c:v>
              </c:pt>
              <c:pt idx="72">
                <c:v>-17.995596015944432</c:v>
              </c:pt>
              <c:pt idx="73">
                <c:v>-19.832515527277778</c:v>
              </c:pt>
              <c:pt idx="74">
                <c:v>-20.340502041944433</c:v>
              </c:pt>
              <c:pt idx="75">
                <c:v>-21.325766428722222</c:v>
              </c:pt>
              <c:pt idx="76">
                <c:v>-19.91711796586296</c:v>
              </c:pt>
              <c:pt idx="77">
                <c:v>-17.627054678925923</c:v>
              </c:pt>
              <c:pt idx="78">
                <c:v>-14.845702667077779</c:v>
              </c:pt>
              <c:pt idx="79">
                <c:v>-12.419841391366672</c:v>
              </c:pt>
              <c:pt idx="80">
                <c:v>-9.915875698033334</c:v>
              </c:pt>
              <c:pt idx="81">
                <c:v>-7.6753459380111115</c:v>
              </c:pt>
              <c:pt idx="82">
                <c:v>-6.427563252133333</c:v>
              </c:pt>
              <c:pt idx="83">
                <c:v>-5.8249600762777707</c:v>
              </c:pt>
              <c:pt idx="84">
                <c:v>-5.8367619008111138</c:v>
              </c:pt>
              <c:pt idx="85">
                <c:v>-4.4592684735888932</c:v>
              </c:pt>
              <c:pt idx="86">
                <c:v>-3.8572314010888875</c:v>
              </c:pt>
              <c:pt idx="87">
                <c:v>-2.5429779343222227</c:v>
              </c:pt>
              <c:pt idx="88">
                <c:v>-2.4831380261111127</c:v>
              </c:pt>
              <c:pt idx="89">
                <c:v>-2.5240000218</c:v>
              </c:pt>
              <c:pt idx="90">
                <c:v>-3.5323512600222222</c:v>
              </c:pt>
              <c:pt idx="91">
                <c:v>-4.2142870705666668</c:v>
              </c:pt>
              <c:pt idx="92">
                <c:v>-5.6202365064555488</c:v>
              </c:pt>
              <c:pt idx="93">
                <c:v>-6.7496469848555591</c:v>
              </c:pt>
              <c:pt idx="94">
                <c:v>-7.4756525677333334</c:v>
              </c:pt>
              <c:pt idx="95">
                <c:v>-7.8371265303333315</c:v>
              </c:pt>
              <c:pt idx="96">
                <c:v>-7.1252746079555518</c:v>
              </c:pt>
              <c:pt idx="97">
                <c:v>-7.3989094380666671</c:v>
              </c:pt>
              <c:pt idx="98">
                <c:v>-8.5957334035000006</c:v>
              </c:pt>
              <c:pt idx="99">
                <c:v>-11.923109842155553</c:v>
              </c:pt>
              <c:pt idx="100">
                <c:v>-14.896219010266675</c:v>
              </c:pt>
              <c:pt idx="101">
                <c:v>-16.518304442622224</c:v>
              </c:pt>
              <c:pt idx="102">
                <c:v>-18.148140915588886</c:v>
              </c:pt>
              <c:pt idx="103">
                <c:v>-18.567621042255556</c:v>
              </c:pt>
              <c:pt idx="104">
                <c:v>-19.346146814377761</c:v>
              </c:pt>
              <c:pt idx="105">
                <c:v>-19.08317200513331</c:v>
              </c:pt>
              <c:pt idx="106">
                <c:v>-20.834973812544458</c:v>
              </c:pt>
              <c:pt idx="107">
                <c:v>-22.036550836322213</c:v>
              </c:pt>
              <c:pt idx="108">
                <c:v>-22.296546643699983</c:v>
              </c:pt>
              <c:pt idx="109">
                <c:v>-21.218042900455547</c:v>
              </c:pt>
              <c:pt idx="110">
                <c:v>-20.302307204066654</c:v>
              </c:pt>
              <c:pt idx="111">
                <c:v>-19.543192744677768</c:v>
              </c:pt>
              <c:pt idx="112">
                <c:v>-20.187069547577767</c:v>
              </c:pt>
              <c:pt idx="113">
                <c:v>-19.972717876766644</c:v>
              </c:pt>
              <c:pt idx="114">
                <c:v>-20.278620906433314</c:v>
              </c:pt>
              <c:pt idx="115">
                <c:v>-19.710788554833329</c:v>
              </c:pt>
              <c:pt idx="116">
                <c:v>-20.482125550711093</c:v>
              </c:pt>
              <c:pt idx="117">
                <c:v>-20.926651451333317</c:v>
              </c:pt>
              <c:pt idx="118">
                <c:v>-20.115006348200001</c:v>
              </c:pt>
              <c:pt idx="119">
                <c:v>-19.427926100377768</c:v>
              </c:pt>
              <c:pt idx="120">
                <c:v>-19.057757344611115</c:v>
              </c:pt>
              <c:pt idx="121">
                <c:v>-18.536773789555557</c:v>
              </c:pt>
              <c:pt idx="122">
                <c:v>-16.938518476244443</c:v>
              </c:pt>
              <c:pt idx="123">
                <c:v>-15.661078306533327</c:v>
              </c:pt>
              <c:pt idx="124">
                <c:v>-14.701017119266666</c:v>
              </c:pt>
              <c:pt idx="125">
                <c:v>-14.198191973577771</c:v>
              </c:pt>
              <c:pt idx="126">
                <c:v>-12.703036751711112</c:v>
              </c:pt>
              <c:pt idx="127">
                <c:v>-11.522255014955553</c:v>
              </c:pt>
              <c:pt idx="128">
                <c:v>-9.5442003808333258</c:v>
              </c:pt>
              <c:pt idx="129">
                <c:v>-7.6595704097888886</c:v>
              </c:pt>
              <c:pt idx="130">
                <c:v>-5.4797823523111138</c:v>
              </c:pt>
              <c:pt idx="131">
                <c:v>-3.6884936328555566</c:v>
              </c:pt>
              <c:pt idx="132">
                <c:v>-2.9926603950888855</c:v>
              </c:pt>
              <c:pt idx="133">
                <c:v>-1.9041778969111123</c:v>
              </c:pt>
              <c:pt idx="134">
                <c:v>-1.3355725274777781</c:v>
              </c:pt>
              <c:pt idx="135">
                <c:v>-0.49891728432222254</c:v>
              </c:pt>
              <c:pt idx="136">
                <c:v>-0.3864411640666669</c:v>
              </c:pt>
              <c:pt idx="137">
                <c:v>-0.65397564661111207</c:v>
              </c:pt>
            </c:numLit>
          </c:val>
        </c:ser>
        <c:ser>
          <c:idx val="3"/>
          <c:order val="3"/>
          <c:tx>
            <c:v>servicos</c:v>
          </c:tx>
          <c:spPr>
            <a:ln w="25400">
              <a:solidFill>
                <a:srgbClr val="333333"/>
              </a:solidFill>
              <a:prstDash val="solid"/>
            </a:ln>
          </c:spPr>
          <c:marker>
            <c:symbol val="none"/>
          </c:marker>
          <c:dLbls>
            <c:dLbl>
              <c:idx val="20"/>
              <c:layout>
                <c:manualLayout>
                  <c:x val="-0.10475666445309471"/>
                  <c:y val="-8.3758643072852065E-2"/>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30000">
                        <a:solidFill>
                          <a:srgbClr val="000000"/>
                        </a:solidFill>
                        <a:latin typeface="Arial"/>
                        <a:cs typeface="Arial"/>
                      </a:rPr>
                      <a:t>(2)</a:t>
                    </a:r>
                  </a:p>
                </c:rich>
              </c:tx>
              <c:spPr>
                <a:noFill/>
                <a:ln w="25400">
                  <a:noFill/>
                </a:ln>
              </c:spPr>
              <c:dLblPos val="r"/>
            </c:dLbl>
            <c:delete val="1"/>
          </c:dLbls>
          <c:cat>
            <c:strLit>
              <c:ptCount val="13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strLit>
          </c:cat>
          <c:val>
            <c:numLit>
              <c:formatCode>0.0</c:formatCode>
              <c:ptCount val="138"/>
              <c:pt idx="0">
                <c:v>-6.7743118749999969</c:v>
              </c:pt>
              <c:pt idx="1">
                <c:v>-5.6079479299999964</c:v>
              </c:pt>
              <c:pt idx="2">
                <c:v>-9.8097768572222321</c:v>
              </c:pt>
              <c:pt idx="3">
                <c:v>-13.14826837744444</c:v>
              </c:pt>
              <c:pt idx="4">
                <c:v>-17.0089775731111</c:v>
              </c:pt>
              <c:pt idx="5">
                <c:v>-15.848501811444446</c:v>
              </c:pt>
              <c:pt idx="6">
                <c:v>-14.998348537222222</c:v>
              </c:pt>
              <c:pt idx="7">
                <c:v>-11.314191643222223</c:v>
              </c:pt>
              <c:pt idx="8">
                <c:v>-13.386616411222231</c:v>
              </c:pt>
              <c:pt idx="9">
                <c:v>-10.913116105</c:v>
              </c:pt>
              <c:pt idx="10">
                <c:v>-10.249923884111102</c:v>
              </c:pt>
              <c:pt idx="11">
                <c:v>-6.0989462743333336</c:v>
              </c:pt>
              <c:pt idx="12">
                <c:v>-6.8480338821111113</c:v>
              </c:pt>
              <c:pt idx="13">
                <c:v>-6.5019641554444467</c:v>
              </c:pt>
              <c:pt idx="14">
                <c:v>-3.3288895829999992</c:v>
              </c:pt>
              <c:pt idx="15">
                <c:v>2.3820391288888869</c:v>
              </c:pt>
              <c:pt idx="16">
                <c:v>5.8020716379999975</c:v>
              </c:pt>
              <c:pt idx="17">
                <c:v>5.1580058627777747</c:v>
              </c:pt>
              <c:pt idx="18">
                <c:v>1.9573715180000002</c:v>
              </c:pt>
              <c:pt idx="19">
                <c:v>1.6589349611111117</c:v>
              </c:pt>
              <c:pt idx="20">
                <c:v>0.19288393844444451</c:v>
              </c:pt>
              <c:pt idx="21">
                <c:v>-1.2467098136666659</c:v>
              </c:pt>
              <c:pt idx="22">
                <c:v>-2.3104466136666639</c:v>
              </c:pt>
              <c:pt idx="23">
                <c:v>-2.9440436321111108</c:v>
              </c:pt>
              <c:pt idx="24">
                <c:v>-3.6293924238888868</c:v>
              </c:pt>
              <c:pt idx="25">
                <c:v>-4.0906866922222234</c:v>
              </c:pt>
              <c:pt idx="26">
                <c:v>-4.7213778874444454</c:v>
              </c:pt>
              <c:pt idx="27">
                <c:v>-5.4075417337777774</c:v>
              </c:pt>
              <c:pt idx="28">
                <c:v>-6.6746993374444443</c:v>
              </c:pt>
              <c:pt idx="29">
                <c:v>-6.7168587468888887</c:v>
              </c:pt>
              <c:pt idx="30">
                <c:v>-7.3106450626666684</c:v>
              </c:pt>
              <c:pt idx="31">
                <c:v>-6.9547463506666674</c:v>
              </c:pt>
              <c:pt idx="32">
                <c:v>-6.7568626906666722</c:v>
              </c:pt>
              <c:pt idx="33">
                <c:v>-6.2233202314444442</c:v>
              </c:pt>
              <c:pt idx="34">
                <c:v>-8.223119963555547</c:v>
              </c:pt>
              <c:pt idx="35">
                <c:v>-6.0105318091111082</c:v>
              </c:pt>
              <c:pt idx="36">
                <c:v>-5.7997640688888881</c:v>
              </c:pt>
              <c:pt idx="37">
                <c:v>-4.1777283205555555</c:v>
              </c:pt>
              <c:pt idx="38">
                <c:v>-6.1704130495555534</c:v>
              </c:pt>
              <c:pt idx="39">
                <c:v>-5.1161959296666666</c:v>
              </c:pt>
              <c:pt idx="40">
                <c:v>-4.7295900187777775</c:v>
              </c:pt>
              <c:pt idx="41">
                <c:v>2.1847503848888872</c:v>
              </c:pt>
              <c:pt idx="42">
                <c:v>3.5668855711111109</c:v>
              </c:pt>
              <c:pt idx="43">
                <c:v>1.9676515353333339</c:v>
              </c:pt>
              <c:pt idx="44">
                <c:v>-2.8077478863333347</c:v>
              </c:pt>
              <c:pt idx="45">
                <c:v>-1.4229028440000004</c:v>
              </c:pt>
              <c:pt idx="46">
                <c:v>0.95326214911111018</c:v>
              </c:pt>
              <c:pt idx="47">
                <c:v>1.3244254458888884</c:v>
              </c:pt>
              <c:pt idx="48">
                <c:v>-0.22736134055555568</c:v>
              </c:pt>
              <c:pt idx="49">
                <c:v>0.64474239122222221</c:v>
              </c:pt>
              <c:pt idx="50">
                <c:v>1.0974649895555555</c:v>
              </c:pt>
              <c:pt idx="51">
                <c:v>3.483404062222224</c:v>
              </c:pt>
              <c:pt idx="52">
                <c:v>3.9587117800000002</c:v>
              </c:pt>
              <c:pt idx="53">
                <c:v>4.0536069348888892</c:v>
              </c:pt>
              <c:pt idx="54">
                <c:v>2.6614924113333331</c:v>
              </c:pt>
              <c:pt idx="55">
                <c:v>2.8712534969999979</c:v>
              </c:pt>
              <c:pt idx="56">
                <c:v>3.6455063706666682</c:v>
              </c:pt>
              <c:pt idx="57">
                <c:v>3.8699370368888877</c:v>
              </c:pt>
              <c:pt idx="58">
                <c:v>5.2922397926666713</c:v>
              </c:pt>
              <c:pt idx="59">
                <c:v>5.1478170035555522</c:v>
              </c:pt>
              <c:pt idx="60">
                <c:v>6.2167355442222219</c:v>
              </c:pt>
              <c:pt idx="61">
                <c:v>4.9662301772222222</c:v>
              </c:pt>
              <c:pt idx="62">
                <c:v>5.1446034210000002</c:v>
              </c:pt>
              <c:pt idx="63">
                <c:v>6.1133699447777774</c:v>
              </c:pt>
              <c:pt idx="64">
                <c:v>5.9030479719999995</c:v>
              </c:pt>
              <c:pt idx="65">
                <c:v>4.1897989339999997</c:v>
              </c:pt>
              <c:pt idx="66">
                <c:v>0.49740410644444483</c:v>
              </c:pt>
              <c:pt idx="67">
                <c:v>-2.9531270085555588</c:v>
              </c:pt>
              <c:pt idx="68">
                <c:v>-5.7679948919999946</c:v>
              </c:pt>
              <c:pt idx="69">
                <c:v>-9.1219127516666649</c:v>
              </c:pt>
              <c:pt idx="70">
                <c:v>-10.344094577666674</c:v>
              </c:pt>
              <c:pt idx="71">
                <c:v>-10.214716453222222</c:v>
              </c:pt>
              <c:pt idx="72">
                <c:v>-12.807689099222232</c:v>
              </c:pt>
              <c:pt idx="73">
                <c:v>-18.33667256733332</c:v>
              </c:pt>
              <c:pt idx="74">
                <c:v>-23.62258642233332</c:v>
              </c:pt>
              <c:pt idx="75">
                <c:v>-25.270601809666669</c:v>
              </c:pt>
              <c:pt idx="76">
                <c:v>-24.3341426451111</c:v>
              </c:pt>
              <c:pt idx="77">
                <c:v>-23.002995437222221</c:v>
              </c:pt>
              <c:pt idx="78">
                <c:v>-20.027266470777779</c:v>
              </c:pt>
              <c:pt idx="79">
                <c:v>-15.183496610000008</c:v>
              </c:pt>
              <c:pt idx="80">
                <c:v>-12.497388118111111</c:v>
              </c:pt>
              <c:pt idx="81">
                <c:v>-10.328499696222229</c:v>
              </c:pt>
              <c:pt idx="82">
                <c:v>-10.289108381111106</c:v>
              </c:pt>
              <c:pt idx="83">
                <c:v>-9.2749863751111121</c:v>
              </c:pt>
              <c:pt idx="84">
                <c:v>-7.8099641284444443</c:v>
              </c:pt>
              <c:pt idx="85">
                <c:v>-7.8374940531111106</c:v>
              </c:pt>
              <c:pt idx="86">
                <c:v>-6.7859323506666662</c:v>
              </c:pt>
              <c:pt idx="87">
                <c:v>-7.5426724295555552</c:v>
              </c:pt>
              <c:pt idx="88">
                <c:v>-7.2931821786666662</c:v>
              </c:pt>
              <c:pt idx="89">
                <c:v>-8.8168833667777786</c:v>
              </c:pt>
              <c:pt idx="90">
                <c:v>-8.7718967664444456</c:v>
              </c:pt>
              <c:pt idx="91">
                <c:v>-10.459847501333339</c:v>
              </c:pt>
              <c:pt idx="92">
                <c:v>-9.9726234431111109</c:v>
              </c:pt>
              <c:pt idx="93">
                <c:v>-10.499861825777778</c:v>
              </c:pt>
              <c:pt idx="94">
                <c:v>-9.0348172261111053</c:v>
              </c:pt>
              <c:pt idx="95">
                <c:v>-9.5931534632222188</c:v>
              </c:pt>
              <c:pt idx="96">
                <c:v>-11.065989252888901</c:v>
              </c:pt>
              <c:pt idx="97">
                <c:v>-10.852088684888896</c:v>
              </c:pt>
              <c:pt idx="98">
                <c:v>-11.886232868111115</c:v>
              </c:pt>
              <c:pt idx="99">
                <c:v>-12.093527874888892</c:v>
              </c:pt>
              <c:pt idx="100">
                <c:v>-14.376538520555556</c:v>
              </c:pt>
              <c:pt idx="101">
                <c:v>-14.690249815777777</c:v>
              </c:pt>
              <c:pt idx="102">
                <c:v>-17.13938843822223</c:v>
              </c:pt>
              <c:pt idx="103">
                <c:v>-19.608646934111089</c:v>
              </c:pt>
              <c:pt idx="104">
                <c:v>-22.701000855111104</c:v>
              </c:pt>
              <c:pt idx="105">
                <c:v>-23.575111062666668</c:v>
              </c:pt>
              <c:pt idx="106">
                <c:v>-25.6752771228889</c:v>
              </c:pt>
              <c:pt idx="107">
                <c:v>-27.487319633222203</c:v>
              </c:pt>
              <c:pt idx="108">
                <c:v>-29.409295027444454</c:v>
              </c:pt>
              <c:pt idx="109">
                <c:v>-29.539580015444454</c:v>
              </c:pt>
              <c:pt idx="110">
                <c:v>-30.049445492111097</c:v>
              </c:pt>
              <c:pt idx="111">
                <c:v>-29.891639926222222</c:v>
              </c:pt>
              <c:pt idx="112">
                <c:v>-29.508028290555544</c:v>
              </c:pt>
              <c:pt idx="113">
                <c:v>-30.338940309666668</c:v>
              </c:pt>
              <c:pt idx="114">
                <c:v>-31.500513530666655</c:v>
              </c:pt>
              <c:pt idx="115">
                <c:v>-31.206376757000001</c:v>
              </c:pt>
              <c:pt idx="116">
                <c:v>-31.157841887333326</c:v>
              </c:pt>
              <c:pt idx="117">
                <c:v>-32.742378311888935</c:v>
              </c:pt>
              <c:pt idx="118">
                <c:v>-34.781134675222198</c:v>
              </c:pt>
              <c:pt idx="119">
                <c:v>-34.461570563777776</c:v>
              </c:pt>
              <c:pt idx="120">
                <c:v>-32.687608442222199</c:v>
              </c:pt>
              <c:pt idx="121">
                <c:v>-31.479409879777755</c:v>
              </c:pt>
              <c:pt idx="122">
                <c:v>-30.324724297777767</c:v>
              </c:pt>
              <c:pt idx="123">
                <c:v>-29.024479655444448</c:v>
              </c:pt>
              <c:pt idx="124">
                <c:v>-27.929725260222213</c:v>
              </c:pt>
              <c:pt idx="125">
                <c:v>-26.587273454333321</c:v>
              </c:pt>
              <c:pt idx="126">
                <c:v>-24.72713622144445</c:v>
              </c:pt>
              <c:pt idx="127">
                <c:v>-22.315114361333329</c:v>
              </c:pt>
              <c:pt idx="128">
                <c:v>-20.182069659222226</c:v>
              </c:pt>
              <c:pt idx="129">
                <c:v>-17.206799541999985</c:v>
              </c:pt>
              <c:pt idx="130">
                <c:v>-14.752475589333336</c:v>
              </c:pt>
              <c:pt idx="131">
                <c:v>-11.662800880222226</c:v>
              </c:pt>
              <c:pt idx="132">
                <c:v>-9.3694336083333418</c:v>
              </c:pt>
              <c:pt idx="133">
                <c:v>-7.7419714384444474</c:v>
              </c:pt>
              <c:pt idx="134">
                <c:v>-6.0271899596666643</c:v>
              </c:pt>
              <c:pt idx="135">
                <c:v>-5.4263905307777778</c:v>
              </c:pt>
              <c:pt idx="136">
                <c:v>-3.364571500333335</c:v>
              </c:pt>
              <c:pt idx="137">
                <c:v>-1.7407391296666672</c:v>
              </c:pt>
            </c:numLit>
          </c:val>
        </c:ser>
        <c:marker val="1"/>
        <c:axId val="77566720"/>
        <c:axId val="77568256"/>
      </c:lineChart>
      <c:catAx>
        <c:axId val="77566720"/>
        <c:scaling>
          <c:orientation val="minMax"/>
        </c:scaling>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77568256"/>
        <c:crosses val="autoZero"/>
        <c:auto val="1"/>
        <c:lblAlgn val="ctr"/>
        <c:lblOffset val="100"/>
        <c:tickLblSkip val="6"/>
        <c:tickMarkSkip val="1"/>
      </c:catAx>
      <c:valAx>
        <c:axId val="77568256"/>
        <c:scaling>
          <c:orientation val="minMax"/>
          <c:max val="20"/>
          <c:min val="-80"/>
        </c:scaling>
        <c:axPos val="l"/>
        <c:numFmt formatCode="0" sourceLinked="0"/>
        <c:maj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77566720"/>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153"/>
          <c:y val="4.5197740112994364E-2"/>
        </c:manualLayout>
      </c:layout>
      <c:spPr>
        <a:noFill/>
        <a:ln w="25400">
          <a:noFill/>
        </a:ln>
      </c:spPr>
    </c:title>
    <c:plotArea>
      <c:layout>
        <c:manualLayout>
          <c:layoutTarget val="inner"/>
          <c:xMode val="edge"/>
          <c:yMode val="edge"/>
          <c:x val="8.8495830152534566E-2"/>
          <c:y val="0.24858894216182345"/>
          <c:w val="0.8377605254439916"/>
          <c:h val="0.4689291408961252"/>
        </c:manualLayout>
      </c:layout>
      <c:lineChart>
        <c:grouping val="standard"/>
        <c:ser>
          <c:idx val="0"/>
          <c:order val="0"/>
          <c:tx>
            <c:v>final</c:v>
          </c:tx>
          <c:spPr>
            <a:ln w="25400">
              <a:solidFill>
                <a:schemeClr val="accent2"/>
              </a:solidFill>
              <a:prstDash val="solid"/>
            </a:ln>
          </c:spPr>
          <c:marker>
            <c:symbol val="none"/>
          </c:marker>
          <c:dLbls>
            <c:dLbl>
              <c:idx val="71"/>
              <c:layout>
                <c:manualLayout>
                  <c:x val="-0.3510098405840863"/>
                  <c:y val="-0.19857704227649794"/>
                </c:manualLayout>
              </c:layout>
              <c:tx>
                <c:rich>
                  <a:bodyPr/>
                  <a:lstStyle/>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 no final do período </a:t>
                    </a:r>
                    <a:r>
                      <a:rPr lang="pt-PT" sz="600" b="0" i="0" u="none" strike="noStrike" baseline="0">
                        <a:solidFill>
                          <a:schemeClr val="tx2"/>
                        </a:solidFill>
                        <a:latin typeface="Arial"/>
                        <a:cs typeface="Arial"/>
                      </a:rPr>
                      <a:t>(milhares)</a:t>
                    </a:r>
                  </a:p>
                </c:rich>
              </c:tx>
              <c:spPr>
                <a:noFill/>
                <a:ln w="25400">
                  <a:noFill/>
                </a:ln>
              </c:spPr>
              <c:dLblPos val="r"/>
            </c:dLbl>
            <c:delete val="1"/>
            <c:txPr>
              <a:bodyPr/>
              <a:lstStyle/>
              <a:p>
                <a:pPr>
                  <a:defRPr baseline="0">
                    <a:solidFill>
                      <a:schemeClr val="tx2"/>
                    </a:solidFill>
                  </a:defRPr>
                </a:pPr>
                <a:endParaRPr lang="pt-PT"/>
              </a:p>
            </c:txPr>
          </c:dLbls>
          <c:cat>
            <c:strLit>
              <c:ptCount val="13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strLit>
          </c:cat>
          <c:val>
            <c:numLit>
              <c:formatCode>0.000</c:formatCode>
              <c:ptCount val="138"/>
              <c:pt idx="0">
                <c:v>402.6019999999998</c:v>
              </c:pt>
              <c:pt idx="1">
                <c:v>412.49699999999973</c:v>
              </c:pt>
              <c:pt idx="2">
                <c:v>421.05799999999999</c:v>
              </c:pt>
              <c:pt idx="3">
                <c:v>423.59500000000003</c:v>
              </c:pt>
              <c:pt idx="4">
                <c:v>418.53799999999984</c:v>
              </c:pt>
              <c:pt idx="5">
                <c:v>414.14499999999998</c:v>
              </c:pt>
              <c:pt idx="6">
                <c:v>419.375</c:v>
              </c:pt>
              <c:pt idx="7">
                <c:v>420.89099999999985</c:v>
              </c:pt>
              <c:pt idx="8">
                <c:v>440.66800000000001</c:v>
              </c:pt>
              <c:pt idx="9">
                <c:v>447.91699999999963</c:v>
              </c:pt>
              <c:pt idx="10">
                <c:v>453.72699999999963</c:v>
              </c:pt>
              <c:pt idx="11">
                <c:v>452.5419999999998</c:v>
              </c:pt>
              <c:pt idx="12">
                <c:v>464.45</c:v>
              </c:pt>
              <c:pt idx="13">
                <c:v>467.54</c:v>
              </c:pt>
              <c:pt idx="14">
                <c:v>471.089</c:v>
              </c:pt>
              <c:pt idx="15">
                <c:v>462.05599999999993</c:v>
              </c:pt>
              <c:pt idx="16">
                <c:v>452.14000000000016</c:v>
              </c:pt>
              <c:pt idx="17">
                <c:v>444.6789999999998</c:v>
              </c:pt>
              <c:pt idx="18">
                <c:v>446.09099999999984</c:v>
              </c:pt>
              <c:pt idx="19">
                <c:v>449.76</c:v>
              </c:pt>
              <c:pt idx="20">
                <c:v>466.529</c:v>
              </c:pt>
              <c:pt idx="21">
                <c:v>467.80900000000008</c:v>
              </c:pt>
              <c:pt idx="22">
                <c:v>471.19</c:v>
              </c:pt>
              <c:pt idx="23">
                <c:v>468.8519999999998</c:v>
              </c:pt>
              <c:pt idx="24">
                <c:v>483.447</c:v>
              </c:pt>
              <c:pt idx="25">
                <c:v>487.62299999999999</c:v>
              </c:pt>
              <c:pt idx="26">
                <c:v>484.48699999999974</c:v>
              </c:pt>
              <c:pt idx="27">
                <c:v>478.608</c:v>
              </c:pt>
              <c:pt idx="28">
                <c:v>470.274</c:v>
              </c:pt>
              <c:pt idx="29">
                <c:v>463.67599999999999</c:v>
              </c:pt>
              <c:pt idx="30">
                <c:v>460.41199999999964</c:v>
              </c:pt>
              <c:pt idx="31">
                <c:v>464.88799999999981</c:v>
              </c:pt>
              <c:pt idx="32">
                <c:v>482.548</c:v>
              </c:pt>
              <c:pt idx="33">
                <c:v>484.72999999999985</c:v>
              </c:pt>
              <c:pt idx="34">
                <c:v>486.31099999999981</c:v>
              </c:pt>
              <c:pt idx="35">
                <c:v>479.37299999999999</c:v>
              </c:pt>
              <c:pt idx="36">
                <c:v>491.18400000000008</c:v>
              </c:pt>
              <c:pt idx="37">
                <c:v>487.93599999999964</c:v>
              </c:pt>
              <c:pt idx="38">
                <c:v>480.16399999999999</c:v>
              </c:pt>
              <c:pt idx="39">
                <c:v>469.25299999999999</c:v>
              </c:pt>
              <c:pt idx="40">
                <c:v>457.00900000000001</c:v>
              </c:pt>
              <c:pt idx="41">
                <c:v>442.49899999999974</c:v>
              </c:pt>
              <c:pt idx="42">
                <c:v>436.90099999999984</c:v>
              </c:pt>
              <c:pt idx="43">
                <c:v>436.79199999999963</c:v>
              </c:pt>
              <c:pt idx="44">
                <c:v>448.73599999999976</c:v>
              </c:pt>
              <c:pt idx="45">
                <c:v>453.02799999999985</c:v>
              </c:pt>
              <c:pt idx="46">
                <c:v>457.72799999999984</c:v>
              </c:pt>
              <c:pt idx="47">
                <c:v>452.65100000000001</c:v>
              </c:pt>
              <c:pt idx="48">
                <c:v>457.63400000000001</c:v>
              </c:pt>
              <c:pt idx="49">
                <c:v>450.83699999999976</c:v>
              </c:pt>
              <c:pt idx="50">
                <c:v>441.35599999999999</c:v>
              </c:pt>
              <c:pt idx="51">
                <c:v>420.685</c:v>
              </c:pt>
              <c:pt idx="52">
                <c:v>397.48200000000003</c:v>
              </c:pt>
              <c:pt idx="53">
                <c:v>388.6190000000002</c:v>
              </c:pt>
              <c:pt idx="54">
                <c:v>389.57100000000003</c:v>
              </c:pt>
              <c:pt idx="55">
                <c:v>392.03799999999984</c:v>
              </c:pt>
              <c:pt idx="56">
                <c:v>397.92799999999977</c:v>
              </c:pt>
              <c:pt idx="57">
                <c:v>398.79299999999984</c:v>
              </c:pt>
              <c:pt idx="58">
                <c:v>397.19200000000001</c:v>
              </c:pt>
              <c:pt idx="59">
                <c:v>390.28</c:v>
              </c:pt>
              <c:pt idx="60">
                <c:v>399.67399999999981</c:v>
              </c:pt>
              <c:pt idx="61">
                <c:v>398.57900000000001</c:v>
              </c:pt>
              <c:pt idx="62">
                <c:v>391.02599999999984</c:v>
              </c:pt>
              <c:pt idx="63">
                <c:v>386.34100000000001</c:v>
              </c:pt>
              <c:pt idx="64">
                <c:v>383.35700000000008</c:v>
              </c:pt>
              <c:pt idx="65">
                <c:v>382.49799999999976</c:v>
              </c:pt>
              <c:pt idx="66">
                <c:v>381.77599999999984</c:v>
              </c:pt>
              <c:pt idx="67">
                <c:v>389.94400000000002</c:v>
              </c:pt>
              <c:pt idx="68">
                <c:v>395.24299999999999</c:v>
              </c:pt>
              <c:pt idx="69">
                <c:v>400.81400000000002</c:v>
              </c:pt>
              <c:pt idx="70">
                <c:v>408.59799999999984</c:v>
              </c:pt>
              <c:pt idx="71">
                <c:v>416.005</c:v>
              </c:pt>
              <c:pt idx="72">
                <c:v>447.96599999999984</c:v>
              </c:pt>
              <c:pt idx="73">
                <c:v>469.29899999999964</c:v>
              </c:pt>
              <c:pt idx="74">
                <c:v>484.1309999999998</c:v>
              </c:pt>
              <c:pt idx="75">
                <c:v>491.63499999999999</c:v>
              </c:pt>
              <c:pt idx="76">
                <c:v>489.11500000000001</c:v>
              </c:pt>
              <c:pt idx="77">
                <c:v>489.82</c:v>
              </c:pt>
              <c:pt idx="78">
                <c:v>496.68299999999999</c:v>
              </c:pt>
              <c:pt idx="79">
                <c:v>501.66300000000001</c:v>
              </c:pt>
              <c:pt idx="80">
                <c:v>510.35599999999999</c:v>
              </c:pt>
              <c:pt idx="81">
                <c:v>517.52599999999961</c:v>
              </c:pt>
              <c:pt idx="82">
                <c:v>523.67999999999995</c:v>
              </c:pt>
              <c:pt idx="83">
                <c:v>524.67400000000032</c:v>
              </c:pt>
              <c:pt idx="84">
                <c:v>560.31199999999967</c:v>
              </c:pt>
              <c:pt idx="85">
                <c:v>561.31499999999971</c:v>
              </c:pt>
              <c:pt idx="86">
                <c:v>571.75400000000002</c:v>
              </c:pt>
              <c:pt idx="87">
                <c:v>570.76800000000003</c:v>
              </c:pt>
              <c:pt idx="88">
                <c:v>560.75099999999998</c:v>
              </c:pt>
              <c:pt idx="89">
                <c:v>551.86799999999948</c:v>
              </c:pt>
              <c:pt idx="90">
                <c:v>548.06699999999967</c:v>
              </c:pt>
              <c:pt idx="91">
                <c:v>549.654</c:v>
              </c:pt>
              <c:pt idx="92">
                <c:v>555.81999999999971</c:v>
              </c:pt>
              <c:pt idx="93">
                <c:v>550.84599999999966</c:v>
              </c:pt>
              <c:pt idx="94">
                <c:v>546.9259999999997</c:v>
              </c:pt>
              <c:pt idx="95">
                <c:v>541.83999999999969</c:v>
              </c:pt>
              <c:pt idx="96">
                <c:v>557.24400000000003</c:v>
              </c:pt>
              <c:pt idx="97">
                <c:v>555.54699999999968</c:v>
              </c:pt>
              <c:pt idx="98">
                <c:v>551.86099999999965</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637.66199999999969</c:v>
              </c:pt>
              <c:pt idx="109">
                <c:v>648.01800000000003</c:v>
              </c:pt>
              <c:pt idx="110">
                <c:v>661.40300000000002</c:v>
              </c:pt>
              <c:pt idx="111">
                <c:v>655.89800000000002</c:v>
              </c:pt>
              <c:pt idx="112">
                <c:v>641.22199999999998</c:v>
              </c:pt>
              <c:pt idx="113">
                <c:v>645.9549999999997</c:v>
              </c:pt>
              <c:pt idx="114">
                <c:v>655.34199999999964</c:v>
              </c:pt>
              <c:pt idx="115">
                <c:v>673.42099999999971</c:v>
              </c:pt>
              <c:pt idx="116">
                <c:v>683.55699999999968</c:v>
              </c:pt>
              <c:pt idx="117">
                <c:v>695</c:v>
              </c:pt>
              <c:pt idx="118">
                <c:v>697.78900000000033</c:v>
              </c:pt>
              <c:pt idx="119">
                <c:v>710.6519999999997</c:v>
              </c:pt>
              <c:pt idx="120">
                <c:v>740.06199999999967</c:v>
              </c:pt>
              <c:pt idx="121">
                <c:v>739.61099999999999</c:v>
              </c:pt>
              <c:pt idx="122">
                <c:v>734.44799999999952</c:v>
              </c:pt>
              <c:pt idx="123">
                <c:v>728.5119999999996</c:v>
              </c:pt>
              <c:pt idx="124">
                <c:v>703.20500000000004</c:v>
              </c:pt>
              <c:pt idx="125">
                <c:v>689.93299999999965</c:v>
              </c:pt>
              <c:pt idx="126">
                <c:v>688.09900000000005</c:v>
              </c:pt>
              <c:pt idx="127">
                <c:v>695.06499999999971</c:v>
              </c:pt>
              <c:pt idx="128">
                <c:v>697.29600000000005</c:v>
              </c:pt>
              <c:pt idx="129">
                <c:v>694.904</c:v>
              </c:pt>
              <c:pt idx="130">
                <c:v>692.01900000000001</c:v>
              </c:pt>
              <c:pt idx="131">
                <c:v>690.53499999999997</c:v>
              </c:pt>
              <c:pt idx="132">
                <c:v>705.32699999999966</c:v>
              </c:pt>
              <c:pt idx="133">
                <c:v>700.95399999999961</c:v>
              </c:pt>
              <c:pt idx="134">
                <c:v>689.8249999999997</c:v>
              </c:pt>
              <c:pt idx="135">
                <c:v>668.02300000000002</c:v>
              </c:pt>
              <c:pt idx="136">
                <c:v>636.41</c:v>
              </c:pt>
              <c:pt idx="137">
                <c:v>614.98199999999997</c:v>
              </c:pt>
            </c:numLit>
          </c:val>
        </c:ser>
        <c:marker val="1"/>
        <c:axId val="82482304"/>
        <c:axId val="82483840"/>
      </c:lineChart>
      <c:lineChart>
        <c:grouping val="standard"/>
        <c:ser>
          <c:idx val="1"/>
          <c:order val="1"/>
          <c:tx>
            <c:v>longo VH%</c:v>
          </c:tx>
          <c:spPr>
            <a:ln w="25400">
              <a:solidFill>
                <a:srgbClr val="808080"/>
              </a:solidFill>
              <a:prstDash val="solid"/>
            </a:ln>
          </c:spPr>
          <c:marker>
            <c:symbol val="none"/>
          </c:marker>
          <c:dLbls>
            <c:dLbl>
              <c:idx val="37"/>
              <c:layout>
                <c:manualLayout>
                  <c:x val="0.26436534190622635"/>
                  <c:y val="-0.12029716624405012"/>
                </c:manualLayout>
              </c:layout>
              <c:tx>
                <c:rich>
                  <a:bodyPr/>
                  <a:lstStyle/>
                  <a:p>
                    <a:pPr>
                      <a:defRPr sz="800" b="0" i="0" u="none" strike="noStrike" baseline="0">
                        <a:solidFill>
                          <a:srgbClr val="000000"/>
                        </a:solidFill>
                        <a:latin typeface="Arial"/>
                        <a:ea typeface="Arial"/>
                        <a:cs typeface="Arial"/>
                      </a:defRPr>
                    </a:pPr>
                    <a:r>
                      <a:rPr lang="pt-PT" sz="700" b="0" i="0" u="none" strike="noStrike" baseline="0">
                        <a:solidFill>
                          <a:srgbClr val="333333"/>
                        </a:solidFill>
                        <a:latin typeface="Arial"/>
                        <a:cs typeface="Arial"/>
                      </a:rPr>
                      <a:t>…ao longo do período </a:t>
                    </a:r>
                    <a:r>
                      <a:rPr lang="pt-PT" sz="600" b="0" i="0" u="none" strike="noStrike" baseline="0">
                        <a:solidFill>
                          <a:srgbClr val="333333"/>
                        </a:solidFill>
                        <a:latin typeface="Arial"/>
                        <a:cs typeface="Arial"/>
                      </a:rPr>
                      <a:t>(vh)</a:t>
                    </a:r>
                  </a:p>
                </c:rich>
              </c:tx>
              <c:spPr>
                <a:noFill/>
                <a:ln w="25400">
                  <a:noFill/>
                </a:ln>
              </c:spPr>
              <c:dLblPos val="r"/>
            </c:dLbl>
            <c:delete val="1"/>
          </c:dLbls>
          <c:cat>
            <c:strLit>
              <c:ptCount val="13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strLit>
          </c:cat>
          <c:val>
            <c:numLit>
              <c:formatCode>0.0</c:formatCode>
              <c:ptCount val="138"/>
              <c:pt idx="0">
                <c:v>18.363751817939722</c:v>
              </c:pt>
              <c:pt idx="1">
                <c:v>25.219242230736473</c:v>
              </c:pt>
              <c:pt idx="2">
                <c:v>23.4470716207706</c:v>
              </c:pt>
              <c:pt idx="3">
                <c:v>12.864659375774773</c:v>
              </c:pt>
              <c:pt idx="4">
                <c:v>15.684421534936989</c:v>
              </c:pt>
              <c:pt idx="5">
                <c:v>10.681557846506289</c:v>
              </c:pt>
              <c:pt idx="6">
                <c:v>11.914483528188498</c:v>
              </c:pt>
              <c:pt idx="7">
                <c:v>5.8919506889050215</c:v>
              </c:pt>
              <c:pt idx="8">
                <c:v>8.1377097213017429</c:v>
              </c:pt>
              <c:pt idx="9">
                <c:v>-0.48061287175225109</c:v>
              </c:pt>
              <c:pt idx="10">
                <c:v>-2.0618117531789784</c:v>
              </c:pt>
              <c:pt idx="11">
                <c:v>3.9882779793469338</c:v>
              </c:pt>
              <c:pt idx="12">
                <c:v>-8.1008583690987059</c:v>
              </c:pt>
              <c:pt idx="13">
                <c:v>-3.5243988123569232</c:v>
              </c:pt>
              <c:pt idx="14">
                <c:v>8.6840579710144752</c:v>
              </c:pt>
              <c:pt idx="15">
                <c:v>-2.0038563862244008</c:v>
              </c:pt>
              <c:pt idx="16">
                <c:v>-3.7948362502166058</c:v>
              </c:pt>
              <c:pt idx="17">
                <c:v>3.7832399022567316</c:v>
              </c:pt>
              <c:pt idx="18">
                <c:v>2.2660835278465212E-3</c:v>
              </c:pt>
              <c:pt idx="19">
                <c:v>18.007761228100215</c:v>
              </c:pt>
              <c:pt idx="20">
                <c:v>15.490936068640744</c:v>
              </c:pt>
              <c:pt idx="21">
                <c:v>-6.8681917211328987</c:v>
              </c:pt>
              <c:pt idx="22">
                <c:v>14.242839433679123</c:v>
              </c:pt>
              <c:pt idx="23">
                <c:v>5.6013312219866274</c:v>
              </c:pt>
              <c:pt idx="24">
                <c:v>6.2463514302393524</c:v>
              </c:pt>
              <c:pt idx="25">
                <c:v>3.462857679838359</c:v>
              </c:pt>
              <c:pt idx="26">
                <c:v>0.46084915724344827</c:v>
              </c:pt>
              <c:pt idx="27">
                <c:v>9.5591531755915238</c:v>
              </c:pt>
              <c:pt idx="28">
                <c:v>9.9397900370522763</c:v>
              </c:pt>
              <c:pt idx="29">
                <c:v>15.697626104540042</c:v>
              </c:pt>
              <c:pt idx="30">
                <c:v>-2.979832313618866</c:v>
              </c:pt>
              <c:pt idx="31">
                <c:v>2.5146891699107767</c:v>
              </c:pt>
              <c:pt idx="32">
                <c:v>-3.9645854571352732</c:v>
              </c:pt>
              <c:pt idx="33">
                <c:v>2.9865294266721243</c:v>
              </c:pt>
              <c:pt idx="34">
                <c:v>0.91566723776890235</c:v>
              </c:pt>
              <c:pt idx="35">
                <c:v>7.426421999695032</c:v>
              </c:pt>
              <c:pt idx="36">
                <c:v>7.757887274016289</c:v>
              </c:pt>
              <c:pt idx="37">
                <c:v>-0.95140781108082884</c:v>
              </c:pt>
              <c:pt idx="38">
                <c:v>10.151637429384547</c:v>
              </c:pt>
              <c:pt idx="39">
                <c:v>-12.39201600436483</c:v>
              </c:pt>
              <c:pt idx="40">
                <c:v>2.5932080417534698</c:v>
              </c:pt>
              <c:pt idx="41">
                <c:v>-7.6613675541092899E-2</c:v>
              </c:pt>
              <c:pt idx="42">
                <c:v>1.9595936003737213</c:v>
              </c:pt>
              <c:pt idx="43">
                <c:v>2.0331627237776262</c:v>
              </c:pt>
              <c:pt idx="44">
                <c:v>-5.1374145703068139</c:v>
              </c:pt>
              <c:pt idx="45">
                <c:v>8.8493062522478247</c:v>
              </c:pt>
              <c:pt idx="46">
                <c:v>2.6994397389221052</c:v>
              </c:pt>
              <c:pt idx="47">
                <c:v>-1.1994889751111855</c:v>
              </c:pt>
              <c:pt idx="48">
                <c:v>-5.9345033472046262</c:v>
              </c:pt>
              <c:pt idx="49">
                <c:v>-1.8133467825130138</c:v>
              </c:pt>
              <c:pt idx="50">
                <c:v>-10.340107199321324</c:v>
              </c:pt>
              <c:pt idx="51">
                <c:v>-1.4868827360718269</c:v>
              </c:pt>
              <c:pt idx="52">
                <c:v>-2.6759438804608178</c:v>
              </c:pt>
              <c:pt idx="53">
                <c:v>-5.7049070346942727</c:v>
              </c:pt>
              <c:pt idx="54">
                <c:v>2.8794612177578172</c:v>
              </c:pt>
              <c:pt idx="55">
                <c:v>-6.0750364086086144</c:v>
              </c:pt>
              <c:pt idx="56">
                <c:v>-13.236353603016687</c:v>
              </c:pt>
              <c:pt idx="57">
                <c:v>-3.3649833055091731</c:v>
              </c:pt>
              <c:pt idx="58">
                <c:v>-12.73649020976452</c:v>
              </c:pt>
              <c:pt idx="59">
                <c:v>-15.136131797610219</c:v>
              </c:pt>
              <c:pt idx="60">
                <c:v>-3.3870149853992837</c:v>
              </c:pt>
              <c:pt idx="61">
                <c:v>2.7153864113938817</c:v>
              </c:pt>
              <c:pt idx="62">
                <c:v>-7.5479001354751274</c:v>
              </c:pt>
              <c:pt idx="63">
                <c:v>21.472974396796964</c:v>
              </c:pt>
              <c:pt idx="64">
                <c:v>-0.22502461206693747</c:v>
              </c:pt>
              <c:pt idx="65">
                <c:v>10.466268580866478</c:v>
              </c:pt>
              <c:pt idx="66">
                <c:v>12.996815924829107</c:v>
              </c:pt>
              <c:pt idx="67">
                <c:v>6.1923162117594801</c:v>
              </c:pt>
              <c:pt idx="68">
                <c:v>16.418147768630085</c:v>
              </c:pt>
              <c:pt idx="69">
                <c:v>18.774856484730684</c:v>
              </c:pt>
              <c:pt idx="70">
                <c:v>24.835817125536764</c:v>
              </c:pt>
              <c:pt idx="71">
                <c:v>37.141647855530451</c:v>
              </c:pt>
              <c:pt idx="72">
                <c:v>27.296749438934313</c:v>
              </c:pt>
              <c:pt idx="73">
                <c:v>37.696906326006413</c:v>
              </c:pt>
              <c:pt idx="74">
                <c:v>52.915590910148161</c:v>
              </c:pt>
              <c:pt idx="75">
                <c:v>26.229508196721309</c:v>
              </c:pt>
              <c:pt idx="76">
                <c:v>21.848423624489023</c:v>
              </c:pt>
              <c:pt idx="77">
                <c:v>21.523209274508904</c:v>
              </c:pt>
              <c:pt idx="78">
                <c:v>18.546543706155905</c:v>
              </c:pt>
              <c:pt idx="79">
                <c:v>17.572484761397078</c:v>
              </c:pt>
              <c:pt idx="80">
                <c:v>10.154032931178406</c:v>
              </c:pt>
              <c:pt idx="81">
                <c:v>-0.78937001909032967</c:v>
              </c:pt>
              <c:pt idx="82">
                <c:v>3.1986106193198069</c:v>
              </c:pt>
              <c:pt idx="83">
                <c:v>-1.5184247885932978</c:v>
              </c:pt>
              <c:pt idx="84">
                <c:v>-1.0478573662809021</c:v>
              </c:pt>
              <c:pt idx="85">
                <c:v>-9.2394803308186297</c:v>
              </c:pt>
              <c:pt idx="86">
                <c:v>-2.0717034513180077</c:v>
              </c:pt>
              <c:pt idx="87">
                <c:v>-7.4967360681646467</c:v>
              </c:pt>
              <c:pt idx="88">
                <c:v>-7.259090733814058</c:v>
              </c:pt>
              <c:pt idx="89">
                <c:v>-12.763339705854515</c:v>
              </c:pt>
              <c:pt idx="90">
                <c:v>-13.848071808510626</c:v>
              </c:pt>
              <c:pt idx="91">
                <c:v>-0.52435490547813068</c:v>
              </c:pt>
              <c:pt idx="92">
                <c:v>-5.414267214063309</c:v>
              </c:pt>
              <c:pt idx="93">
                <c:v>-13.290878270032517</c:v>
              </c:pt>
              <c:pt idx="94">
                <c:v>-6.4587281877001619</c:v>
              </c:pt>
              <c:pt idx="95">
                <c:v>-0.81061318291028028</c:v>
              </c:pt>
              <c:pt idx="96">
                <c:v>-9.0923459344511954</c:v>
              </c:pt>
              <c:pt idx="97">
                <c:v>-8.399417970170969</c:v>
              </c:pt>
              <c:pt idx="98">
                <c:v>-15.211009459312523</c:v>
              </c:pt>
              <c:pt idx="99">
                <c:v>-14.617070271876397</c:v>
              </c:pt>
              <c:pt idx="100">
                <c:v>4.9562379160516423</c:v>
              </c:pt>
              <c:pt idx="101">
                <c:v>4.6888561013712859</c:v>
              </c:pt>
              <c:pt idx="102">
                <c:v>6.1857261378764665</c:v>
              </c:pt>
              <c:pt idx="103">
                <c:v>6.6048391891088576</c:v>
              </c:pt>
              <c:pt idx="104">
                <c:v>17.195875087392231</c:v>
              </c:pt>
              <c:pt idx="105">
                <c:v>22.427700870055283</c:v>
              </c:pt>
              <c:pt idx="106">
                <c:v>20.015370910551766</c:v>
              </c:pt>
              <c:pt idx="107">
                <c:v>35.19809592012983</c:v>
              </c:pt>
              <c:pt idx="108">
                <c:v>19.883355197648154</c:v>
              </c:pt>
              <c:pt idx="109">
                <c:v>19.590167189547671</c:v>
              </c:pt>
              <c:pt idx="110">
                <c:v>19.859676119293631</c:v>
              </c:pt>
              <c:pt idx="111">
                <c:v>15.188028797007203</c:v>
              </c:pt>
              <c:pt idx="112">
                <c:v>12.577993463404978</c:v>
              </c:pt>
              <c:pt idx="113">
                <c:v>16.406557648863174</c:v>
              </c:pt>
              <c:pt idx="114">
                <c:v>12.959026074316366</c:v>
              </c:pt>
              <c:pt idx="115">
                <c:v>12.35036062160755</c:v>
              </c:pt>
              <c:pt idx="116">
                <c:v>-7.0517759936367552</c:v>
              </c:pt>
              <c:pt idx="117">
                <c:v>8.962481298193131</c:v>
              </c:pt>
              <c:pt idx="118">
                <c:v>1.6897103769465855</c:v>
              </c:pt>
              <c:pt idx="119">
                <c:v>-15.566772605471435</c:v>
              </c:pt>
              <c:pt idx="120">
                <c:v>-1.7508470777465761</c:v>
              </c:pt>
              <c:pt idx="121">
                <c:v>-5.1736733745101935</c:v>
              </c:pt>
              <c:pt idx="122">
                <c:v>-2.9574042091427342</c:v>
              </c:pt>
              <c:pt idx="123">
                <c:v>9.5015105740181127</c:v>
              </c:pt>
              <c:pt idx="124">
                <c:v>-3.992258291545701</c:v>
              </c:pt>
              <c:pt idx="125">
                <c:v>-6.3705154455621775</c:v>
              </c:pt>
              <c:pt idx="126">
                <c:v>1.2579021024015979</c:v>
              </c:pt>
              <c:pt idx="127">
                <c:v>-3.9377895433487677</c:v>
              </c:pt>
              <c:pt idx="128">
                <c:v>7.2043643365245815</c:v>
              </c:pt>
              <c:pt idx="129">
                <c:v>4.6856433682765042</c:v>
              </c:pt>
              <c:pt idx="130">
                <c:v>-2.083840219833677</c:v>
              </c:pt>
              <c:pt idx="131">
                <c:v>6.6554727286146669</c:v>
              </c:pt>
              <c:pt idx="132">
                <c:v>-0.40659679821795097</c:v>
              </c:pt>
              <c:pt idx="133">
                <c:v>2.9433394032777573</c:v>
              </c:pt>
              <c:pt idx="134">
                <c:v>-11.692443380476892</c:v>
              </c:pt>
              <c:pt idx="135">
                <c:v>-9.2788660504897198</c:v>
              </c:pt>
              <c:pt idx="136">
                <c:v>-8.9121430927683942</c:v>
              </c:pt>
              <c:pt idx="137">
                <c:v>-3.8469583737425692</c:v>
              </c:pt>
            </c:numLit>
          </c:val>
        </c:ser>
        <c:marker val="1"/>
        <c:axId val="82506112"/>
        <c:axId val="82507648"/>
      </c:lineChart>
      <c:catAx>
        <c:axId val="82482304"/>
        <c:scaling>
          <c:orientation val="minMax"/>
        </c:scaling>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82483840"/>
        <c:crosses val="autoZero"/>
        <c:auto val="1"/>
        <c:lblAlgn val="ctr"/>
        <c:lblOffset val="100"/>
        <c:tickLblSkip val="1"/>
        <c:tickMarkSkip val="1"/>
      </c:catAx>
      <c:valAx>
        <c:axId val="82483840"/>
        <c:scaling>
          <c:orientation val="minMax"/>
          <c:max val="800"/>
          <c:min val="100"/>
        </c:scaling>
        <c:axPos val="l"/>
        <c:numFmt formatCode="0" sourceLinked="0"/>
        <c:maj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82482304"/>
        <c:crosses val="autoZero"/>
        <c:crossBetween val="between"/>
        <c:majorUnit val="100"/>
        <c:minorUnit val="100"/>
      </c:valAx>
      <c:catAx>
        <c:axId val="82506112"/>
        <c:scaling>
          <c:orientation val="minMax"/>
        </c:scaling>
        <c:delete val="1"/>
        <c:axPos val="b"/>
        <c:numFmt formatCode="0.0" sourceLinked="1"/>
        <c:tickLblPos val="none"/>
        <c:crossAx val="82507648"/>
        <c:crosses val="autoZero"/>
        <c:auto val="1"/>
        <c:lblAlgn val="ctr"/>
        <c:lblOffset val="100"/>
      </c:catAx>
      <c:valAx>
        <c:axId val="82507648"/>
        <c:scaling>
          <c:orientation val="minMax"/>
          <c:max val="100"/>
          <c:min val="-30"/>
        </c:scaling>
        <c:axPos val="r"/>
        <c:numFmt formatCode="0" sourceLinked="0"/>
        <c:maj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82506112"/>
        <c:crosses val="max"/>
        <c:crossBetween val="between"/>
      </c:valAx>
      <c:spPr>
        <a:gradFill rotWithShape="0">
          <a:gsLst>
            <a:gs pos="0">
              <a:srgbClr val="EBF7FF"/>
            </a:gs>
            <a:gs pos="100000">
              <a:srgbClr val="FFFFFF"/>
            </a:gs>
          </a:gsLst>
          <a:lin ang="5400000" scaled="1"/>
        </a:gradFill>
        <a:ln w="25400">
          <a:noFill/>
        </a:ln>
      </c:spPr>
    </c:plotArea>
    <c:plotVisOnly val="1"/>
    <c:dispBlanksAs val="gap"/>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lang val="pt-P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spPr>
        <a:noFill/>
        <a:ln w="25400">
          <a:noFill/>
        </a:ln>
      </c:spPr>
    </c:title>
    <c:plotArea>
      <c:layout>
        <c:manualLayout>
          <c:layoutTarget val="inner"/>
          <c:xMode val="edge"/>
          <c:yMode val="edge"/>
          <c:x val="8.3086173796500948E-2"/>
          <c:y val="0.20329670329670341"/>
          <c:w val="0.90504582171188463"/>
          <c:h val="0.51648351648351665"/>
        </c:manualLayout>
      </c:layout>
      <c:lineChart>
        <c:grouping val="standard"/>
        <c:ser>
          <c:idx val="0"/>
          <c:order val="0"/>
          <c:tx>
            <c:v>industria</c:v>
          </c:tx>
          <c:spPr>
            <a:ln w="25400">
              <a:solidFill>
                <a:srgbClr val="808080"/>
              </a:solidFill>
              <a:prstDash val="solid"/>
            </a:ln>
          </c:spPr>
          <c:marker>
            <c:symbol val="none"/>
          </c:marker>
          <c:dLbls>
            <c:dLbl>
              <c:idx val="8"/>
              <c:layout>
                <c:manualLayout>
                  <c:x val="0.26630830720628301"/>
                  <c:y val="0.15864209281532432"/>
                </c:manualLayout>
              </c:layout>
              <c:tx>
                <c:rich>
                  <a:bodyPr/>
                  <a:lstStyle/>
                  <a:p>
                    <a:pPr>
                      <a:defRPr sz="800" b="0" i="0" u="none" strike="noStrike" baseline="0">
                        <a:solidFill>
                          <a:schemeClr val="bg1">
                            <a:lumMod val="50000"/>
                          </a:schemeClr>
                        </a:solidFill>
                        <a:latin typeface="Arial"/>
                        <a:ea typeface="Arial"/>
                        <a:cs typeface="Arial"/>
                      </a:defRPr>
                    </a:pPr>
                    <a:r>
                      <a:rPr lang="pt-PT" sz="700" b="1" i="0" u="none" strike="noStrike" baseline="0">
                        <a:solidFill>
                          <a:schemeClr val="bg1">
                            <a:lumMod val="50000"/>
                          </a:schemeClr>
                        </a:solidFill>
                        <a:latin typeface="Arial"/>
                        <a:cs typeface="Arial"/>
                      </a:rPr>
                      <a:t>indústria </a:t>
                    </a:r>
                  </a:p>
                </c:rich>
              </c:tx>
              <c:spPr>
                <a:noFill/>
                <a:ln w="25400">
                  <a:noFill/>
                </a:ln>
              </c:spPr>
              <c:dLblPos val="r"/>
            </c:dLbl>
            <c:delete val="1"/>
            <c:txPr>
              <a:bodyPr/>
              <a:lstStyle/>
              <a:p>
                <a:pPr>
                  <a:defRPr>
                    <a:solidFill>
                      <a:schemeClr val="bg1">
                        <a:lumMod val="50000"/>
                      </a:schemeClr>
                    </a:solidFill>
                  </a:defRPr>
                </a:pPr>
                <a:endParaRPr lang="pt-PT"/>
              </a:p>
            </c:txPr>
          </c:dLbls>
          <c:cat>
            <c:strLit>
              <c:ptCount val="13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strLit>
          </c:cat>
          <c:val>
            <c:numLit>
              <c:formatCode>0.0</c:formatCode>
              <c:ptCount val="138"/>
              <c:pt idx="0">
                <c:v>-12</c:v>
              </c:pt>
              <c:pt idx="1">
                <c:v>-12</c:v>
              </c:pt>
              <c:pt idx="2">
                <c:v>-12.036239894658337</c:v>
              </c:pt>
              <c:pt idx="3">
                <c:v>-13.702906561325005</c:v>
              </c:pt>
              <c:pt idx="4">
                <c:v>-14.369573227991671</c:v>
              </c:pt>
              <c:pt idx="5">
                <c:v>-13.369573227991671</c:v>
              </c:pt>
              <c:pt idx="6">
                <c:v>-12.036239894658337</c:v>
              </c:pt>
              <c:pt idx="7">
                <c:v>-12.369573227991671</c:v>
              </c:pt>
              <c:pt idx="8">
                <c:v>-12.369573227991671</c:v>
              </c:pt>
              <c:pt idx="9">
                <c:v>-12.036239894658337</c:v>
              </c:pt>
              <c:pt idx="10">
                <c:v>-12.702906561325005</c:v>
              </c:pt>
              <c:pt idx="11">
                <c:v>-12.702906561325005</c:v>
              </c:pt>
              <c:pt idx="12">
                <c:v>-13.036239894658337</c:v>
              </c:pt>
              <c:pt idx="13">
                <c:v>-11.369573227991671</c:v>
              </c:pt>
              <c:pt idx="14">
                <c:v>-11.369573227991671</c:v>
              </c:pt>
              <c:pt idx="15">
                <c:v>-11.036239894658337</c:v>
              </c:pt>
              <c:pt idx="16">
                <c:v>-11.036239894658337</c:v>
              </c:pt>
              <c:pt idx="17">
                <c:v>-11.036239894658337</c:v>
              </c:pt>
              <c:pt idx="18">
                <c:v>-11.702906561325005</c:v>
              </c:pt>
              <c:pt idx="19">
                <c:v>-12.036239894658337</c:v>
              </c:pt>
              <c:pt idx="20">
                <c:v>-12.702906561325005</c:v>
              </c:pt>
              <c:pt idx="21">
                <c:v>-13.369573227991671</c:v>
              </c:pt>
              <c:pt idx="22">
                <c:v>-13.369573227991671</c:v>
              </c:pt>
              <c:pt idx="23">
                <c:v>-13.036239894658337</c:v>
              </c:pt>
              <c:pt idx="24">
                <c:v>-10.702906561325005</c:v>
              </c:pt>
              <c:pt idx="25">
                <c:v>-12.036239894658337</c:v>
              </c:pt>
              <c:pt idx="26">
                <c:v>-12.036239894658337</c:v>
              </c:pt>
              <c:pt idx="27">
                <c:v>-13.369573227991671</c:v>
              </c:pt>
              <c:pt idx="28">
                <c:v>-11.369573227991671</c:v>
              </c:pt>
              <c:pt idx="29">
                <c:v>-11.369573227991671</c:v>
              </c:pt>
              <c:pt idx="30">
                <c:v>-11.036239894658337</c:v>
              </c:pt>
              <c:pt idx="31">
                <c:v>-11.369573227991671</c:v>
              </c:pt>
              <c:pt idx="32">
                <c:v>-12.036239894658337</c:v>
              </c:pt>
              <c:pt idx="33">
                <c:v>-12.036239894658337</c:v>
              </c:pt>
              <c:pt idx="34">
                <c:v>-12.702906561325005</c:v>
              </c:pt>
              <c:pt idx="35">
                <c:v>-12.369573227991671</c:v>
              </c:pt>
              <c:pt idx="36">
                <c:v>-13.702906561325005</c:v>
              </c:pt>
              <c:pt idx="37">
                <c:v>-12.702906561325005</c:v>
              </c:pt>
              <c:pt idx="38">
                <c:v>-10.369573227991673</c:v>
              </c:pt>
              <c:pt idx="39">
                <c:v>-8.7029065613250047</c:v>
              </c:pt>
              <c:pt idx="40">
                <c:v>-8.0362398946583387</c:v>
              </c:pt>
              <c:pt idx="41">
                <c:v>-6.0362398946583378</c:v>
              </c:pt>
              <c:pt idx="42">
                <c:v>-3.7029065613250012</c:v>
              </c:pt>
              <c:pt idx="43">
                <c:v>-2.3695732279916681</c:v>
              </c:pt>
              <c:pt idx="44">
                <c:v>-3.7029065613250012</c:v>
              </c:pt>
              <c:pt idx="45">
                <c:v>-5.3695732279916664</c:v>
              </c:pt>
              <c:pt idx="46">
                <c:v>-5.3695732279916664</c:v>
              </c:pt>
              <c:pt idx="47">
                <c:v>-6.3695732279916664</c:v>
              </c:pt>
              <c:pt idx="48">
                <c:v>-5.3695732279916664</c:v>
              </c:pt>
              <c:pt idx="49">
                <c:v>-6.0362398946583378</c:v>
              </c:pt>
              <c:pt idx="50">
                <c:v>-4.7029065613249967</c:v>
              </c:pt>
              <c:pt idx="51">
                <c:v>-3.7029065613250012</c:v>
              </c:pt>
              <c:pt idx="52">
                <c:v>-3.0362398946583333</c:v>
              </c:pt>
              <c:pt idx="53">
                <c:v>-1.7029065613250001</c:v>
              </c:pt>
              <c:pt idx="54">
                <c:v>-2.0362398946583333</c:v>
              </c:pt>
              <c:pt idx="55">
                <c:v>-2.3695732279916681</c:v>
              </c:pt>
              <c:pt idx="56">
                <c:v>-2.7029065613250012</c:v>
              </c:pt>
              <c:pt idx="57">
                <c:v>-2.7029065613250012</c:v>
              </c:pt>
              <c:pt idx="58">
                <c:v>-3.3695732279916681</c:v>
              </c:pt>
              <c:pt idx="59">
                <c:v>-2.7029065613250012</c:v>
              </c:pt>
              <c:pt idx="60">
                <c:v>-3.0362398946583333</c:v>
              </c:pt>
              <c:pt idx="61">
                <c:v>-2.3695732279916681</c:v>
              </c:pt>
              <c:pt idx="62">
                <c:v>-3.7029065613250012</c:v>
              </c:pt>
              <c:pt idx="63">
                <c:v>-2.0362398946583333</c:v>
              </c:pt>
              <c:pt idx="64">
                <c:v>-1.7029065613250001</c:v>
              </c:pt>
              <c:pt idx="65">
                <c:v>-2.3695732279916681</c:v>
              </c:pt>
              <c:pt idx="66">
                <c:v>-5.0362398946583378</c:v>
              </c:pt>
              <c:pt idx="67">
                <c:v>-6.0362398946583378</c:v>
              </c:pt>
              <c:pt idx="68">
                <c:v>-7.7029065613249967</c:v>
              </c:pt>
              <c:pt idx="69">
                <c:v>-11.036239894658337</c:v>
              </c:pt>
              <c:pt idx="70">
                <c:v>-17.036239894658326</c:v>
              </c:pt>
              <c:pt idx="71">
                <c:v>-22.369573227991662</c:v>
              </c:pt>
              <c:pt idx="72">
                <c:v>-23.70290656132498</c:v>
              </c:pt>
              <c:pt idx="73">
                <c:v>-22.70290656132498</c:v>
              </c:pt>
              <c:pt idx="74">
                <c:v>-21.369573227991662</c:v>
              </c:pt>
              <c:pt idx="75">
                <c:v>-20.369573227991662</c:v>
              </c:pt>
              <c:pt idx="76">
                <c:v>-18.466506069238889</c:v>
              </c:pt>
              <c:pt idx="77">
                <c:v>-15.813354880019444</c:v>
              </c:pt>
              <c:pt idx="78">
                <c:v>-14.613226629533335</c:v>
              </c:pt>
              <c:pt idx="79">
                <c:v>-13.611710894066666</c:v>
              </c:pt>
              <c:pt idx="80">
                <c:v>-12.258621154166667</c:v>
              </c:pt>
              <c:pt idx="81">
                <c:v>-10.5970439097</c:v>
              </c:pt>
              <c:pt idx="82">
                <c:v>-8.6671401818000007</c:v>
              </c:pt>
              <c:pt idx="83">
                <c:v>-8.5938224071666678</c:v>
              </c:pt>
              <c:pt idx="84">
                <c:v>-8.3064344963666805</c:v>
              </c:pt>
              <c:pt idx="85">
                <c:v>-8.3235405485333374</c:v>
              </c:pt>
              <c:pt idx="86">
                <c:v>-6.3326816739000007</c:v>
              </c:pt>
              <c:pt idx="87">
                <c:v>-6.2949212096999956</c:v>
              </c:pt>
              <c:pt idx="88">
                <c:v>-6.2755273095333362</c:v>
              </c:pt>
              <c:pt idx="89">
                <c:v>-6.5103645946333373</c:v>
              </c:pt>
              <c:pt idx="90">
                <c:v>-5.1938232901000001</c:v>
              </c:pt>
              <c:pt idx="91">
                <c:v>-4.7873935623000001</c:v>
              </c:pt>
              <c:pt idx="92">
                <c:v>-4.0098833972666696</c:v>
              </c:pt>
              <c:pt idx="93">
                <c:v>-5.0275974541333328</c:v>
              </c:pt>
              <c:pt idx="94">
                <c:v>-4.3700699850333402</c:v>
              </c:pt>
              <c:pt idx="95">
                <c:v>-5.5547231414666696</c:v>
              </c:pt>
              <c:pt idx="96">
                <c:v>-4.6521763955999971</c:v>
              </c:pt>
              <c:pt idx="97">
                <c:v>-5.2662678532666689</c:v>
              </c:pt>
              <c:pt idx="98">
                <c:v>-5.1724659387666669</c:v>
              </c:pt>
              <c:pt idx="99">
                <c:v>-4.4171584549666694</c:v>
              </c:pt>
              <c:pt idx="100">
                <c:v>-3.2837325110333362</c:v>
              </c:pt>
              <c:pt idx="101">
                <c:v>-3.0329619842666653</c:v>
              </c:pt>
              <c:pt idx="102">
                <c:v>-5.3356642926000024</c:v>
              </c:pt>
              <c:pt idx="103">
                <c:v>-7.0659976844666694</c:v>
              </c:pt>
              <c:pt idx="104">
                <c:v>-8.3537023571333417</c:v>
              </c:pt>
              <c:pt idx="105">
                <c:v>-9.0961019475000011</c:v>
              </c:pt>
              <c:pt idx="106">
                <c:v>-11.184360892333331</c:v>
              </c:pt>
              <c:pt idx="107">
                <c:v>-12.811830500766675</c:v>
              </c:pt>
              <c:pt idx="108">
                <c:v>-13.761503702166669</c:v>
              </c:pt>
              <c:pt idx="109">
                <c:v>-14.197459116766673</c:v>
              </c:pt>
              <c:pt idx="110">
                <c:v>-14.740062723366668</c:v>
              </c:pt>
              <c:pt idx="111">
                <c:v>-14.218077882833326</c:v>
              </c:pt>
              <c:pt idx="112">
                <c:v>-13.3916688737</c:v>
              </c:pt>
              <c:pt idx="113">
                <c:v>-12.527311916833327</c:v>
              </c:pt>
              <c:pt idx="114">
                <c:v>-12.699042278233339</c:v>
              </c:pt>
              <c:pt idx="115">
                <c:v>-12.586290226333332</c:v>
              </c:pt>
              <c:pt idx="116">
                <c:v>-12.849435307366676</c:v>
              </c:pt>
              <c:pt idx="117">
                <c:v>-14.166917853500006</c:v>
              </c:pt>
              <c:pt idx="118">
                <c:v>-15.810042955800006</c:v>
              </c:pt>
              <c:pt idx="119">
                <c:v>-17.051335558999988</c:v>
              </c:pt>
              <c:pt idx="120">
                <c:v>-15.90324298026667</c:v>
              </c:pt>
              <c:pt idx="121">
                <c:v>-14.437682153100004</c:v>
              </c:pt>
              <c:pt idx="122">
                <c:v>-12.704199960866667</c:v>
              </c:pt>
              <c:pt idx="123">
                <c:v>-11.733459325233333</c:v>
              </c:pt>
              <c:pt idx="124">
                <c:v>-11.179604994966674</c:v>
              </c:pt>
              <c:pt idx="125">
                <c:v>-10.0295557677</c:v>
              </c:pt>
              <c:pt idx="126">
                <c:v>-9.2522993223000007</c:v>
              </c:pt>
              <c:pt idx="127">
                <c:v>-8.4027187184666712</c:v>
              </c:pt>
              <c:pt idx="128">
                <c:v>-8.3579106861333354</c:v>
              </c:pt>
              <c:pt idx="129">
                <c:v>-8.3693327617333342</c:v>
              </c:pt>
              <c:pt idx="130">
                <c:v>-7.7938516174666681</c:v>
              </c:pt>
              <c:pt idx="131">
                <c:v>-8.106839329500005</c:v>
              </c:pt>
              <c:pt idx="132">
                <c:v>-5.6671867769333284</c:v>
              </c:pt>
              <c:pt idx="133">
                <c:v>-4.1809470567666667</c:v>
              </c:pt>
              <c:pt idx="134">
                <c:v>-1.5317881861</c:v>
              </c:pt>
              <c:pt idx="135">
                <c:v>-1.6093574276333342</c:v>
              </c:pt>
              <c:pt idx="136">
                <c:v>-1.8306645806666666</c:v>
              </c:pt>
              <c:pt idx="137">
                <c:v>-1.8645297941999994</c:v>
              </c:pt>
            </c:numLit>
          </c:val>
        </c:ser>
        <c:ser>
          <c:idx val="1"/>
          <c:order val="1"/>
          <c:tx>
            <c:v>construcao</c:v>
          </c:tx>
          <c:spPr>
            <a:ln w="25400">
              <a:solidFill>
                <a:schemeClr val="tx2"/>
              </a:solidFill>
              <a:prstDash val="solid"/>
            </a:ln>
          </c:spPr>
          <c:marker>
            <c:symbol val="none"/>
          </c:marker>
          <c:dLbls>
            <c:dLbl>
              <c:idx val="3"/>
              <c:layout>
                <c:manualLayout>
                  <c:x val="4.7175557061301986E-3"/>
                  <c:y val="-1.8641515964350801E-2"/>
                </c:manualLayout>
              </c:layout>
              <c:tx>
                <c:rich>
                  <a:bodyPr/>
                  <a:lstStyle/>
                  <a:p>
                    <a:pPr>
                      <a:defRPr sz="700" b="1" i="0" u="none" strike="noStrike" baseline="0">
                        <a:solidFill>
                          <a:schemeClr val="tx2"/>
                        </a:solidFill>
                        <a:latin typeface="Arial"/>
                        <a:ea typeface="Arial"/>
                        <a:cs typeface="Arial"/>
                      </a:defRPr>
                    </a:pPr>
                    <a:r>
                      <a:rPr lang="pt-PT" baseline="0">
                        <a:solidFill>
                          <a:schemeClr val="tx2"/>
                        </a:solidFill>
                      </a:rPr>
                      <a:t>c</a:t>
                    </a:r>
                    <a:r>
                      <a:rPr lang="pt-PT"/>
                      <a:t>onstrução</a:t>
                    </a:r>
                  </a:p>
                </c:rich>
              </c:tx>
              <c:spPr>
                <a:noFill/>
                <a:ln w="25400">
                  <a:noFill/>
                </a:ln>
              </c:spPr>
              <c:dLblPos val="r"/>
            </c:dLbl>
            <c:delete val="1"/>
            <c:txPr>
              <a:bodyPr/>
              <a:lstStyle/>
              <a:p>
                <a:pPr>
                  <a:defRPr baseline="0">
                    <a:solidFill>
                      <a:schemeClr val="tx2"/>
                    </a:solidFill>
                  </a:defRPr>
                </a:pPr>
                <a:endParaRPr lang="pt-PT"/>
              </a:p>
            </c:txPr>
          </c:dLbls>
          <c:cat>
            <c:strLit>
              <c:ptCount val="13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strLit>
          </c:cat>
          <c:val>
            <c:numLit>
              <c:formatCode>0.0</c:formatCode>
              <c:ptCount val="138"/>
              <c:pt idx="0">
                <c:v>-33.383333367000006</c:v>
              </c:pt>
              <c:pt idx="1">
                <c:v>-30.831676555333317</c:v>
              </c:pt>
              <c:pt idx="2">
                <c:v>-31.690387847333316</c:v>
              </c:pt>
              <c:pt idx="3">
                <c:v>-29.53878187399998</c:v>
              </c:pt>
              <c:pt idx="4">
                <c:v>-28.58828175333332</c:v>
              </c:pt>
              <c:pt idx="5">
                <c:v>-29.032008126333327</c:v>
              </c:pt>
              <c:pt idx="6">
                <c:v>-27.675503228333319</c:v>
              </c:pt>
              <c:pt idx="7">
                <c:v>-27.138661630000001</c:v>
              </c:pt>
              <c:pt idx="8">
                <c:v>-25.057276669999997</c:v>
              </c:pt>
              <c:pt idx="9">
                <c:v>-23.271105468000023</c:v>
              </c:pt>
              <c:pt idx="10">
                <c:v>-21.568981918999999</c:v>
              </c:pt>
              <c:pt idx="11">
                <c:v>-20.666247178999988</c:v>
              </c:pt>
              <c:pt idx="12">
                <c:v>-19.883877514666665</c:v>
              </c:pt>
              <c:pt idx="13">
                <c:v>-18.917011253666679</c:v>
              </c:pt>
              <c:pt idx="14">
                <c:v>-17.612395329333332</c:v>
              </c:pt>
              <c:pt idx="15">
                <c:v>-17.768725467666666</c:v>
              </c:pt>
              <c:pt idx="16">
                <c:v>-17.250457021666676</c:v>
              </c:pt>
              <c:pt idx="17">
                <c:v>-16.090176699000001</c:v>
              </c:pt>
              <c:pt idx="18">
                <c:v>-15.873421563666675</c:v>
              </c:pt>
              <c:pt idx="19">
                <c:v>-15.376276539333338</c:v>
              </c:pt>
              <c:pt idx="20">
                <c:v>-15.703760226</c:v>
              </c:pt>
              <c:pt idx="21">
                <c:v>-16.348515725999999</c:v>
              </c:pt>
              <c:pt idx="22">
                <c:v>-16.951827098333329</c:v>
              </c:pt>
              <c:pt idx="23">
                <c:v>-16.365185352000001</c:v>
              </c:pt>
              <c:pt idx="24">
                <c:v>-14.325148229666674</c:v>
              </c:pt>
              <c:pt idx="25">
                <c:v>-14.700188994333333</c:v>
              </c:pt>
              <c:pt idx="26">
                <c:v>-15.225301155999999</c:v>
              </c:pt>
              <c:pt idx="27">
                <c:v>-14.795592470333332</c:v>
              </c:pt>
              <c:pt idx="28">
                <c:v>-14.508745755333331</c:v>
              </c:pt>
              <c:pt idx="29">
                <c:v>-14.590336936000005</c:v>
              </c:pt>
              <c:pt idx="30">
                <c:v>-14.037158102333326</c:v>
              </c:pt>
              <c:pt idx="31">
                <c:v>-14.196508588</c:v>
              </c:pt>
              <c:pt idx="32">
                <c:v>-15.232826675333333</c:v>
              </c:pt>
              <c:pt idx="33">
                <c:v>-15.687271016333328</c:v>
              </c:pt>
              <c:pt idx="34">
                <c:v>-17.485300109999983</c:v>
              </c:pt>
              <c:pt idx="35">
                <c:v>-17.805158709333327</c:v>
              </c:pt>
              <c:pt idx="36">
                <c:v>-20.431403119999999</c:v>
              </c:pt>
              <c:pt idx="37">
                <c:v>-18.024386466999999</c:v>
              </c:pt>
              <c:pt idx="38">
                <c:v>-18.938278592</c:v>
              </c:pt>
              <c:pt idx="39">
                <c:v>-19.142492990999983</c:v>
              </c:pt>
              <c:pt idx="40">
                <c:v>-22.150971979000012</c:v>
              </c:pt>
              <c:pt idx="41">
                <c:v>-21.969800629999988</c:v>
              </c:pt>
              <c:pt idx="42">
                <c:v>-21.956021707666665</c:v>
              </c:pt>
              <c:pt idx="43">
                <c:v>-21.691833660666674</c:v>
              </c:pt>
              <c:pt idx="44">
                <c:v>-21.336382852333319</c:v>
              </c:pt>
              <c:pt idx="45">
                <c:v>-21.369223895666654</c:v>
              </c:pt>
              <c:pt idx="46">
                <c:v>-19.089152467333317</c:v>
              </c:pt>
              <c:pt idx="47">
                <c:v>-18.018639501666655</c:v>
              </c:pt>
              <c:pt idx="48">
                <c:v>-15.133755044000003</c:v>
              </c:pt>
              <c:pt idx="49">
                <c:v>-14.603690920333335</c:v>
              </c:pt>
              <c:pt idx="50">
                <c:v>-12.497319163666667</c:v>
              </c:pt>
              <c:pt idx="51">
                <c:v>-12.441117584333329</c:v>
              </c:pt>
              <c:pt idx="52">
                <c:v>-11.796030128333333</c:v>
              </c:pt>
              <c:pt idx="53">
                <c:v>-13.767170438999999</c:v>
              </c:pt>
              <c:pt idx="54">
                <c:v>-13.997317834333336</c:v>
              </c:pt>
              <c:pt idx="55">
                <c:v>-12.78919910166667</c:v>
              </c:pt>
              <c:pt idx="56">
                <c:v>-11.167292197333333</c:v>
              </c:pt>
              <c:pt idx="57">
                <c:v>-10.268667325666669</c:v>
              </c:pt>
              <c:pt idx="58">
                <c:v>-13.793485424000002</c:v>
              </c:pt>
              <c:pt idx="59">
                <c:v>-13.245652818333339</c:v>
              </c:pt>
              <c:pt idx="60">
                <c:v>-12.292824318666673</c:v>
              </c:pt>
              <c:pt idx="61">
                <c:v>-8.1738203156666724</c:v>
              </c:pt>
              <c:pt idx="62">
                <c:v>-7.6465900073333328</c:v>
              </c:pt>
              <c:pt idx="63">
                <c:v>-7.871547481000003</c:v>
              </c:pt>
              <c:pt idx="64">
                <c:v>-9.1022579953333338</c:v>
              </c:pt>
              <c:pt idx="65">
                <c:v>-9.8518956716666732</c:v>
              </c:pt>
              <c:pt idx="66">
                <c:v>-11.194202150333329</c:v>
              </c:pt>
              <c:pt idx="67">
                <c:v>-12.558255593</c:v>
              </c:pt>
              <c:pt idx="68">
                <c:v>-13.663419050333339</c:v>
              </c:pt>
              <c:pt idx="69">
                <c:v>-14.147893270333331</c:v>
              </c:pt>
              <c:pt idx="70">
                <c:v>-15.43025428166667</c:v>
              </c:pt>
              <c:pt idx="71">
                <c:v>-17.539670193999999</c:v>
              </c:pt>
              <c:pt idx="72">
                <c:v>-20.812474698666676</c:v>
              </c:pt>
              <c:pt idx="73">
                <c:v>-21.837679494333329</c:v>
              </c:pt>
              <c:pt idx="74">
                <c:v>-23.154682290333316</c:v>
              </c:pt>
              <c:pt idx="75">
                <c:v>-24.603444494666665</c:v>
              </c:pt>
              <c:pt idx="76">
                <c:v>-22.510359476333321</c:v>
              </c:pt>
              <c:pt idx="77">
                <c:v>-19.872034068333321</c:v>
              </c:pt>
              <c:pt idx="78">
                <c:v>-17.60610169800001</c:v>
              </c:pt>
              <c:pt idx="79">
                <c:v>-17.913223399</c:v>
              </c:pt>
              <c:pt idx="80">
                <c:v>-18.576702152666666</c:v>
              </c:pt>
              <c:pt idx="81">
                <c:v>-17.941481137666667</c:v>
              </c:pt>
              <c:pt idx="82">
                <c:v>-19.06691071766668</c:v>
              </c:pt>
              <c:pt idx="83">
                <c:v>-20.01523588666667</c:v>
              </c:pt>
              <c:pt idx="84">
                <c:v>-21.506690272999982</c:v>
              </c:pt>
              <c:pt idx="85">
                <c:v>-22.935785299666666</c:v>
              </c:pt>
              <c:pt idx="86">
                <c:v>-23.103055926000021</c:v>
              </c:pt>
              <c:pt idx="87">
                <c:v>-21.10671225599998</c:v>
              </c:pt>
              <c:pt idx="88">
                <c:v>-20.365677787999989</c:v>
              </c:pt>
              <c:pt idx="89">
                <c:v>-21.753396856999981</c:v>
              </c:pt>
              <c:pt idx="90">
                <c:v>-23.098304935000002</c:v>
              </c:pt>
              <c:pt idx="91">
                <c:v>-26.314243374333319</c:v>
              </c:pt>
              <c:pt idx="92">
                <c:v>-26.33639713966668</c:v>
              </c:pt>
              <c:pt idx="93">
                <c:v>-29.800275859999999</c:v>
              </c:pt>
              <c:pt idx="94">
                <c:v>-28.801658428333337</c:v>
              </c:pt>
              <c:pt idx="95">
                <c:v>-30.329573722333329</c:v>
              </c:pt>
              <c:pt idx="96">
                <c:v>-29.602294774333316</c:v>
              </c:pt>
              <c:pt idx="97">
                <c:v>-31.711234086666668</c:v>
              </c:pt>
              <c:pt idx="98">
                <c:v>-33.718772363666645</c:v>
              </c:pt>
              <c:pt idx="99">
                <c:v>-37.852806448666612</c:v>
              </c:pt>
              <c:pt idx="100">
                <c:v>-39.891842849666624</c:v>
              </c:pt>
              <c:pt idx="101">
                <c:v>-42.188953678000011</c:v>
              </c:pt>
              <c:pt idx="102">
                <c:v>-42.837374366000006</c:v>
              </c:pt>
              <c:pt idx="103">
                <c:v>-45.680729933000002</c:v>
              </c:pt>
              <c:pt idx="104">
                <c:v>-48.185436880666643</c:v>
              </c:pt>
              <c:pt idx="105">
                <c:v>-49.708901731333334</c:v>
              </c:pt>
              <c:pt idx="106">
                <c:v>-51.620102543666654</c:v>
              </c:pt>
              <c:pt idx="107">
                <c:v>-52.504477274999999</c:v>
              </c:pt>
              <c:pt idx="108">
                <c:v>-55.368784406666613</c:v>
              </c:pt>
              <c:pt idx="109">
                <c:v>-56.22475635633333</c:v>
              </c:pt>
              <c:pt idx="110">
                <c:v>-57.066153382333333</c:v>
              </c:pt>
              <c:pt idx="111">
                <c:v>-56.829189059333302</c:v>
              </c:pt>
              <c:pt idx="112">
                <c:v>-57.520330677666642</c:v>
              </c:pt>
              <c:pt idx="113">
                <c:v>-57.977846333999999</c:v>
              </c:pt>
              <c:pt idx="114">
                <c:v>-58.433984578999997</c:v>
              </c:pt>
              <c:pt idx="115">
                <c:v>-57.090082975333324</c:v>
              </c:pt>
              <c:pt idx="116">
                <c:v>-57.670111705333326</c:v>
              </c:pt>
              <c:pt idx="117">
                <c:v>-57.949241157999978</c:v>
              </c:pt>
              <c:pt idx="118">
                <c:v>-58.332973060666625</c:v>
              </c:pt>
              <c:pt idx="119">
                <c:v>-55.692194692666654</c:v>
              </c:pt>
              <c:pt idx="120">
                <c:v>-53.994793971333316</c:v>
              </c:pt>
              <c:pt idx="121">
                <c:v>-51.876362959333314</c:v>
              </c:pt>
              <c:pt idx="122">
                <c:v>-51.264132705333331</c:v>
              </c:pt>
              <c:pt idx="123">
                <c:v>-48.920429021666628</c:v>
              </c:pt>
              <c:pt idx="124">
                <c:v>-47.272313022000034</c:v>
              </c:pt>
              <c:pt idx="125">
                <c:v>-45.783349073333298</c:v>
              </c:pt>
              <c:pt idx="126">
                <c:v>-45.8817819526666</c:v>
              </c:pt>
              <c:pt idx="127">
                <c:v>-43.341092351333295</c:v>
              </c:pt>
              <c:pt idx="128">
                <c:v>-39.368540361666625</c:v>
              </c:pt>
              <c:pt idx="129">
                <c:v>-34.048267384333315</c:v>
              </c:pt>
              <c:pt idx="130">
                <c:v>-31.199452246000003</c:v>
              </c:pt>
              <c:pt idx="131">
                <c:v>-30.060887425000015</c:v>
              </c:pt>
              <c:pt idx="132">
                <c:v>-28.313906132333329</c:v>
              </c:pt>
              <c:pt idx="133">
                <c:v>-27.774001187666681</c:v>
              </c:pt>
              <c:pt idx="134">
                <c:v>-27.099772895333309</c:v>
              </c:pt>
              <c:pt idx="135">
                <c:v>-28.95582872066668</c:v>
              </c:pt>
              <c:pt idx="136">
                <c:v>-28.416574178999987</c:v>
              </c:pt>
              <c:pt idx="137">
                <c:v>-26.872673899999985</c:v>
              </c:pt>
            </c:numLit>
          </c:val>
        </c:ser>
        <c:ser>
          <c:idx val="2"/>
          <c:order val="2"/>
          <c:tx>
            <c:v>comercio</c:v>
          </c:tx>
          <c:spPr>
            <a:ln w="38100">
              <a:solidFill>
                <a:schemeClr val="accent2"/>
              </a:solidFill>
              <a:prstDash val="solid"/>
            </a:ln>
          </c:spPr>
          <c:marker>
            <c:symbol val="none"/>
          </c:marker>
          <c:dLbls>
            <c:dLbl>
              <c:idx val="21"/>
              <c:layout>
                <c:manualLayout>
                  <c:x val="0.53960957008033572"/>
                  <c:y val="0.25159816561391357"/>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a:t>
                    </a:r>
                  </a:p>
                </c:rich>
              </c:tx>
              <c:spPr>
                <a:noFill/>
                <a:ln w="25400">
                  <a:noFill/>
                </a:ln>
              </c:spPr>
              <c:dLblPos val="r"/>
            </c:dLbl>
            <c:delete val="1"/>
            <c:txPr>
              <a:bodyPr/>
              <a:lstStyle/>
              <a:p>
                <a:pPr>
                  <a:defRPr baseline="0">
                    <a:solidFill>
                      <a:schemeClr val="accent6"/>
                    </a:solidFill>
                  </a:defRPr>
                </a:pPr>
                <a:endParaRPr lang="pt-PT"/>
              </a:p>
            </c:txPr>
          </c:dLbls>
          <c:cat>
            <c:strLit>
              <c:ptCount val="13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strLit>
          </c:cat>
          <c:val>
            <c:numLit>
              <c:formatCode>0.0</c:formatCode>
              <c:ptCount val="138"/>
              <c:pt idx="0">
                <c:v>-10.705003779465386</c:v>
              </c:pt>
              <c:pt idx="1">
                <c:v>-10.310131984593591</c:v>
              </c:pt>
              <c:pt idx="2">
                <c:v>-10.748593523055119</c:v>
              </c:pt>
              <c:pt idx="3">
                <c:v>-11.887055061516667</c:v>
              </c:pt>
              <c:pt idx="4">
                <c:v>-15.353721728183332</c:v>
              </c:pt>
              <c:pt idx="5">
                <c:v>-17.120388394850011</c:v>
              </c:pt>
              <c:pt idx="6">
                <c:v>-18.420388394849986</c:v>
              </c:pt>
              <c:pt idx="7">
                <c:v>-16.753721728183329</c:v>
              </c:pt>
              <c:pt idx="8">
                <c:v>-14.720388394849998</c:v>
              </c:pt>
              <c:pt idx="9">
                <c:v>-12.387055061516667</c:v>
              </c:pt>
              <c:pt idx="10">
                <c:v>-10.487055061516669</c:v>
              </c:pt>
              <c:pt idx="11">
                <c:v>-10.987055061516669</c:v>
              </c:pt>
              <c:pt idx="12">
                <c:v>-10.753721728183335</c:v>
              </c:pt>
              <c:pt idx="13">
                <c:v>-10.620388394849998</c:v>
              </c:pt>
              <c:pt idx="14">
                <c:v>-9.3537217281833325</c:v>
              </c:pt>
              <c:pt idx="15">
                <c:v>-8.3537217281833342</c:v>
              </c:pt>
              <c:pt idx="16">
                <c:v>-8.4870550615166707</c:v>
              </c:pt>
              <c:pt idx="17">
                <c:v>-8.9537217281833357</c:v>
              </c:pt>
              <c:pt idx="18">
                <c:v>-8.2537217281833311</c:v>
              </c:pt>
              <c:pt idx="19">
                <c:v>-7.7203883948500014</c:v>
              </c:pt>
              <c:pt idx="20">
                <c:v>-7.12038839485</c:v>
              </c:pt>
              <c:pt idx="21">
                <c:v>-8.087055061516665</c:v>
              </c:pt>
              <c:pt idx="22">
                <c:v>-8.5203883948499985</c:v>
              </c:pt>
              <c:pt idx="23">
                <c:v>-7.9537217281833366</c:v>
              </c:pt>
              <c:pt idx="24">
                <c:v>-6.2870550615166669</c:v>
              </c:pt>
              <c:pt idx="25">
                <c:v>-6.1870550615166655</c:v>
              </c:pt>
              <c:pt idx="26">
                <c:v>-6.6870550615166655</c:v>
              </c:pt>
              <c:pt idx="27">
                <c:v>-8.087055061516665</c:v>
              </c:pt>
              <c:pt idx="28">
                <c:v>-9.2870550615166625</c:v>
              </c:pt>
              <c:pt idx="29">
                <c:v>-10.820388394850001</c:v>
              </c:pt>
              <c:pt idx="30">
                <c:v>-11.420388394850001</c:v>
              </c:pt>
              <c:pt idx="31">
                <c:v>-11.453721728183334</c:v>
              </c:pt>
              <c:pt idx="32">
                <c:v>-11.787055061516661</c:v>
              </c:pt>
              <c:pt idx="33">
                <c:v>-13.487055061516669</c:v>
              </c:pt>
              <c:pt idx="34">
                <c:v>-14.12038839485</c:v>
              </c:pt>
              <c:pt idx="35">
                <c:v>-15.187055061516668</c:v>
              </c:pt>
              <c:pt idx="36">
                <c:v>-14.420388394850001</c:v>
              </c:pt>
              <c:pt idx="37">
                <c:v>-13.553721728183334</c:v>
              </c:pt>
              <c:pt idx="38">
                <c:v>-11.653721728183333</c:v>
              </c:pt>
              <c:pt idx="39">
                <c:v>-10.820388394850001</c:v>
              </c:pt>
              <c:pt idx="40">
                <c:v>-10.787055061516668</c:v>
              </c:pt>
              <c:pt idx="41">
                <c:v>-8.8870550615166675</c:v>
              </c:pt>
              <c:pt idx="42">
                <c:v>-6.1203883948500009</c:v>
              </c:pt>
              <c:pt idx="43">
                <c:v>-3.7537217281833368</c:v>
              </c:pt>
              <c:pt idx="44">
                <c:v>-4.4537217281833383</c:v>
              </c:pt>
              <c:pt idx="45">
                <c:v>-3.853721728183336</c:v>
              </c:pt>
              <c:pt idx="46">
                <c:v>-4.1537217281833367</c:v>
              </c:pt>
              <c:pt idx="47">
                <c:v>-4.0537217281833362</c:v>
              </c:pt>
              <c:pt idx="48">
                <c:v>-5.4203883948500033</c:v>
              </c:pt>
              <c:pt idx="49">
                <c:v>-4.7870550615166669</c:v>
              </c:pt>
              <c:pt idx="50">
                <c:v>-2.887055061516667</c:v>
              </c:pt>
              <c:pt idx="51">
                <c:v>-1.6870550615166684</c:v>
              </c:pt>
              <c:pt idx="52">
                <c:v>-0.98705506151666678</c:v>
              </c:pt>
              <c:pt idx="53">
                <c:v>-1.787055061516668</c:v>
              </c:pt>
              <c:pt idx="54">
                <c:v>-3.887055061516667</c:v>
              </c:pt>
              <c:pt idx="55">
                <c:v>-4.5537217281833362</c:v>
              </c:pt>
              <c:pt idx="56">
                <c:v>-4.7537217281833373</c:v>
              </c:pt>
              <c:pt idx="57">
                <c:v>-2.6870550615166682</c:v>
              </c:pt>
              <c:pt idx="58">
                <c:v>-2.353721728183336</c:v>
              </c:pt>
              <c:pt idx="59">
                <c:v>-3.62038839485</c:v>
              </c:pt>
              <c:pt idx="60">
                <c:v>-4.5537217281833362</c:v>
              </c:pt>
              <c:pt idx="61">
                <c:v>-5.2203883948500014</c:v>
              </c:pt>
              <c:pt idx="62">
                <c:v>-3.8203883948499997</c:v>
              </c:pt>
              <c:pt idx="63">
                <c:v>-3.9537217281833357</c:v>
              </c:pt>
              <c:pt idx="64">
                <c:v>-2.6537217281833363</c:v>
              </c:pt>
              <c:pt idx="65">
                <c:v>-3.2537217281833368</c:v>
              </c:pt>
              <c:pt idx="66">
                <c:v>-4.1870550615166655</c:v>
              </c:pt>
              <c:pt idx="67">
                <c:v>-6.2537217281833373</c:v>
              </c:pt>
              <c:pt idx="68">
                <c:v>-7.0537217281833362</c:v>
              </c:pt>
              <c:pt idx="69">
                <c:v>-7.1870550615166655</c:v>
              </c:pt>
              <c:pt idx="70">
                <c:v>-8.587055061516665</c:v>
              </c:pt>
              <c:pt idx="71">
                <c:v>-12.287055061516668</c:v>
              </c:pt>
              <c:pt idx="72">
                <c:v>-15.720388394849998</c:v>
              </c:pt>
              <c:pt idx="73">
                <c:v>-18.253721728183329</c:v>
              </c:pt>
              <c:pt idx="74">
                <c:v>-17.787055061516675</c:v>
              </c:pt>
              <c:pt idx="75">
                <c:v>-16.187055061516684</c:v>
              </c:pt>
              <c:pt idx="76">
                <c:v>-14.60540170571111</c:v>
              </c:pt>
              <c:pt idx="77">
                <c:v>-12.731315579672218</c:v>
              </c:pt>
              <c:pt idx="78">
                <c:v>-12.050199364766675</c:v>
              </c:pt>
              <c:pt idx="79">
                <c:v>-11.391627029966671</c:v>
              </c:pt>
              <c:pt idx="80">
                <c:v>-10.059111116166672</c:v>
              </c:pt>
              <c:pt idx="81">
                <c:v>-8.9660504117000048</c:v>
              </c:pt>
              <c:pt idx="82">
                <c:v>-8.9450386707666709</c:v>
              </c:pt>
              <c:pt idx="83">
                <c:v>-10.095267186033333</c:v>
              </c:pt>
              <c:pt idx="84">
                <c:v>-12.518904015266671</c:v>
              </c:pt>
              <c:pt idx="85">
                <c:v>-12.155479102266675</c:v>
              </c:pt>
              <c:pt idx="86">
                <c:v>-11.071014587933334</c:v>
              </c:pt>
              <c:pt idx="87">
                <c:v>-9.7130664543333349</c:v>
              </c:pt>
              <c:pt idx="88">
                <c:v>-10.61534500466667</c:v>
              </c:pt>
              <c:pt idx="89">
                <c:v>-10.936596493100005</c:v>
              </c:pt>
              <c:pt idx="90">
                <c:v>-11.416954970533332</c:v>
              </c:pt>
              <c:pt idx="91">
                <c:v>-10.936925388933327</c:v>
              </c:pt>
              <c:pt idx="92">
                <c:v>-11.255283854366674</c:v>
              </c:pt>
              <c:pt idx="93">
                <c:v>-11.719465100599999</c:v>
              </c:pt>
              <c:pt idx="94">
                <c:v>-12.189714175400002</c:v>
              </c:pt>
              <c:pt idx="95">
                <c:v>-13.549637422</c:v>
              </c:pt>
              <c:pt idx="96">
                <c:v>-13.120823367633328</c:v>
              </c:pt>
              <c:pt idx="97">
                <c:v>-13.390757168266672</c:v>
              </c:pt>
              <c:pt idx="98">
                <c:v>-11.487290535533338</c:v>
              </c:pt>
              <c:pt idx="99">
                <c:v>-12.0640296245</c:v>
              </c:pt>
              <c:pt idx="100">
                <c:v>-13.557469730833336</c:v>
              </c:pt>
              <c:pt idx="101">
                <c:v>-17.216608966500001</c:v>
              </c:pt>
              <c:pt idx="102">
                <c:v>-18.424406635533309</c:v>
              </c:pt>
              <c:pt idx="103">
                <c:v>-18.183113740299987</c:v>
              </c:pt>
              <c:pt idx="104">
                <c:v>-18.791166984466667</c:v>
              </c:pt>
              <c:pt idx="105">
                <c:v>-21.055668506066663</c:v>
              </c:pt>
              <c:pt idx="106">
                <c:v>-23.714361851899998</c:v>
              </c:pt>
              <c:pt idx="107">
                <c:v>-25.889412779733309</c:v>
              </c:pt>
              <c:pt idx="108">
                <c:v>-27.530892989600005</c:v>
              </c:pt>
              <c:pt idx="109">
                <c:v>-26.887315113766665</c:v>
              </c:pt>
              <c:pt idx="110">
                <c:v>-26.389382366499991</c:v>
              </c:pt>
              <c:pt idx="111">
                <c:v>-25.873732931333304</c:v>
              </c:pt>
              <c:pt idx="112">
                <c:v>-26.814547250433321</c:v>
              </c:pt>
              <c:pt idx="113">
                <c:v>-25.964109469233321</c:v>
              </c:pt>
              <c:pt idx="114">
                <c:v>-24.581191314699996</c:v>
              </c:pt>
              <c:pt idx="115">
                <c:v>-24.866418841433315</c:v>
              </c:pt>
              <c:pt idx="116">
                <c:v>-26.128006968099999</c:v>
              </c:pt>
              <c:pt idx="117">
                <c:v>-29.138462364100004</c:v>
              </c:pt>
              <c:pt idx="118">
                <c:v>-29.769968731133329</c:v>
              </c:pt>
              <c:pt idx="119">
                <c:v>-29.324036268466667</c:v>
              </c:pt>
              <c:pt idx="120">
                <c:v>-28.364270809466664</c:v>
              </c:pt>
              <c:pt idx="121">
                <c:v>-27.343360402433326</c:v>
              </c:pt>
              <c:pt idx="122">
                <c:v>-25.869223388033319</c:v>
              </c:pt>
              <c:pt idx="123">
                <c:v>-24.017259037633327</c:v>
              </c:pt>
              <c:pt idx="124">
                <c:v>-22.059370256233329</c:v>
              </c:pt>
              <c:pt idx="125">
                <c:v>-21.040626606366644</c:v>
              </c:pt>
              <c:pt idx="126">
                <c:v>-19.0398234745</c:v>
              </c:pt>
              <c:pt idx="127">
                <c:v>-18.030899205000001</c:v>
              </c:pt>
              <c:pt idx="128">
                <c:v>-18.170657851766666</c:v>
              </c:pt>
              <c:pt idx="129">
                <c:v>-18.912068654133325</c:v>
              </c:pt>
              <c:pt idx="130">
                <c:v>-18.234042291699989</c:v>
              </c:pt>
              <c:pt idx="131">
                <c:v>-16.430589126433329</c:v>
              </c:pt>
              <c:pt idx="132">
                <c:v>-13.653759084800004</c:v>
              </c:pt>
              <c:pt idx="133">
                <c:v>-12.240972744366662</c:v>
              </c:pt>
              <c:pt idx="134">
                <c:v>-10.372521409566675</c:v>
              </c:pt>
              <c:pt idx="135">
                <c:v>-9.277399686699999</c:v>
              </c:pt>
              <c:pt idx="136">
                <c:v>-8.0668281169</c:v>
              </c:pt>
              <c:pt idx="137">
                <c:v>-6.5283777716333331</c:v>
              </c:pt>
            </c:numLit>
          </c:val>
        </c:ser>
        <c:ser>
          <c:idx val="3"/>
          <c:order val="3"/>
          <c:tx>
            <c:v>servicos</c:v>
          </c:tx>
          <c:spPr>
            <a:ln w="25400">
              <a:solidFill>
                <a:srgbClr val="333333"/>
              </a:solidFill>
              <a:prstDash val="solid"/>
            </a:ln>
          </c:spPr>
          <c:marker>
            <c:symbol val="none"/>
          </c:marker>
          <c:dLbls>
            <c:dLbl>
              <c:idx val="20"/>
              <c:layout>
                <c:manualLayout>
                  <c:x val="0.41006232183078639"/>
                  <c:y val="-0.12143693576764462"/>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0">
                        <a:solidFill>
                          <a:srgbClr val="000000"/>
                        </a:solidFill>
                        <a:latin typeface="Arial"/>
                        <a:cs typeface="Arial"/>
                      </a:rPr>
                      <a:t>(2)</a:t>
                    </a:r>
                  </a:p>
                </c:rich>
              </c:tx>
              <c:spPr>
                <a:noFill/>
                <a:ln w="25400">
                  <a:noFill/>
                </a:ln>
              </c:spPr>
              <c:dLblPos val="r"/>
            </c:dLbl>
            <c:delete val="1"/>
          </c:dLbls>
          <c:cat>
            <c:strLit>
              <c:ptCount val="13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strLit>
          </c:cat>
          <c:val>
            <c:numLit>
              <c:formatCode>0.0</c:formatCode>
              <c:ptCount val="138"/>
              <c:pt idx="0">
                <c:v>-20.799119036999983</c:v>
              </c:pt>
              <c:pt idx="1">
                <c:v>-18.981870183666668</c:v>
              </c:pt>
              <c:pt idx="2">
                <c:v>-21.142852071</c:v>
              </c:pt>
              <c:pt idx="3">
                <c:v>-26.565164548333311</c:v>
              </c:pt>
              <c:pt idx="4">
                <c:v>-29.127916860999999</c:v>
              </c:pt>
              <c:pt idx="5">
                <c:v>-30.163660660333321</c:v>
              </c:pt>
              <c:pt idx="6">
                <c:v>-22.057105330333329</c:v>
              </c:pt>
              <c:pt idx="7">
                <c:v>-22.103866302333326</c:v>
              </c:pt>
              <c:pt idx="8">
                <c:v>-18.385732672333294</c:v>
              </c:pt>
              <c:pt idx="9">
                <c:v>-18.062225723999987</c:v>
              </c:pt>
              <c:pt idx="10">
                <c:v>-15.758120779999999</c:v>
              </c:pt>
              <c:pt idx="11">
                <c:v>-17.237782864</c:v>
              </c:pt>
              <c:pt idx="12">
                <c:v>-17.998037699999983</c:v>
              </c:pt>
              <c:pt idx="13">
                <c:v>-19.643162061666668</c:v>
              </c:pt>
              <c:pt idx="14">
                <c:v>-16.293440058333307</c:v>
              </c:pt>
              <c:pt idx="15">
                <c:v>-17.793939316666666</c:v>
              </c:pt>
              <c:pt idx="16">
                <c:v>-14.89562930133334</c:v>
              </c:pt>
              <c:pt idx="17">
                <c:v>-14.823611997333336</c:v>
              </c:pt>
              <c:pt idx="18">
                <c:v>-9.6653111986666662</c:v>
              </c:pt>
              <c:pt idx="19">
                <c:v>-8.1609221763333331</c:v>
              </c:pt>
              <c:pt idx="20">
                <c:v>-8.4210198920000003</c:v>
              </c:pt>
              <c:pt idx="21">
                <c:v>-12.811122874333334</c:v>
              </c:pt>
              <c:pt idx="22">
                <c:v>-12.894767536333338</c:v>
              </c:pt>
              <c:pt idx="23">
                <c:v>-10.586066007000005</c:v>
              </c:pt>
              <c:pt idx="24">
                <c:v>-5.3567133586666662</c:v>
              </c:pt>
              <c:pt idx="25">
                <c:v>-3.5794802613333347</c:v>
              </c:pt>
              <c:pt idx="26">
                <c:v>-3.4425644856666664</c:v>
              </c:pt>
              <c:pt idx="27">
                <c:v>-4.8341874013333337</c:v>
              </c:pt>
              <c:pt idx="28">
                <c:v>-8.4964729853333338</c:v>
              </c:pt>
              <c:pt idx="29">
                <c:v>-14.243562118333335</c:v>
              </c:pt>
              <c:pt idx="30">
                <c:v>-18.193215433333329</c:v>
              </c:pt>
              <c:pt idx="31">
                <c:v>-18.767328142666667</c:v>
              </c:pt>
              <c:pt idx="32">
                <c:v>-14.800595911666676</c:v>
              </c:pt>
              <c:pt idx="33">
                <c:v>-12.525959924</c:v>
              </c:pt>
              <c:pt idx="34">
                <c:v>-11.852658361666673</c:v>
              </c:pt>
              <c:pt idx="35">
                <c:v>-9.3419556520000011</c:v>
              </c:pt>
              <c:pt idx="36">
                <c:v>-9.8700498086666766</c:v>
              </c:pt>
              <c:pt idx="37">
                <c:v>-10.783506467</c:v>
              </c:pt>
              <c:pt idx="38">
                <c:v>-15.133869395666666</c:v>
              </c:pt>
              <c:pt idx="39">
                <c:v>-13.720720995333327</c:v>
              </c:pt>
              <c:pt idx="40">
                <c:v>-10.143996838333337</c:v>
              </c:pt>
              <c:pt idx="41">
                <c:v>-6.852442831666667</c:v>
              </c:pt>
              <c:pt idx="42">
                <c:v>-6.6264372756666665</c:v>
              </c:pt>
              <c:pt idx="43">
                <c:v>-8.7946554536666657</c:v>
              </c:pt>
              <c:pt idx="44">
                <c:v>-12.657528698</c:v>
              </c:pt>
              <c:pt idx="45">
                <c:v>-15.34738317033333</c:v>
              </c:pt>
              <c:pt idx="46">
                <c:v>-15.867956499666674</c:v>
              </c:pt>
              <c:pt idx="47">
                <c:v>-15.877977772666666</c:v>
              </c:pt>
              <c:pt idx="48">
                <c:v>-15.697066928</c:v>
              </c:pt>
              <c:pt idx="49">
                <c:v>-11.759878323000001</c:v>
              </c:pt>
              <c:pt idx="50">
                <c:v>-10.884347981333335</c:v>
              </c:pt>
              <c:pt idx="51">
                <c:v>-11.477105739666673</c:v>
              </c:pt>
              <c:pt idx="52">
                <c:v>-15.810426223333337</c:v>
              </c:pt>
              <c:pt idx="53">
                <c:v>-18.641428439666679</c:v>
              </c:pt>
              <c:pt idx="54">
                <c:v>-18.604604747666677</c:v>
              </c:pt>
              <c:pt idx="55">
                <c:v>-15.626988438666666</c:v>
              </c:pt>
              <c:pt idx="56">
                <c:v>-11.617435117666675</c:v>
              </c:pt>
              <c:pt idx="57">
                <c:v>-9.4532277629999992</c:v>
              </c:pt>
              <c:pt idx="58">
                <c:v>-11.366863269333336</c:v>
              </c:pt>
              <c:pt idx="59">
                <c:v>-11.508762752000001</c:v>
              </c:pt>
              <c:pt idx="60">
                <c:v>-10.858957932000004</c:v>
              </c:pt>
              <c:pt idx="61">
                <c:v>-10.416496215000013</c:v>
              </c:pt>
              <c:pt idx="62">
                <c:v>-10.467523777333334</c:v>
              </c:pt>
              <c:pt idx="63">
                <c:v>-8.6202694096666672</c:v>
              </c:pt>
              <c:pt idx="64">
                <c:v>-9.6838469610000004</c:v>
              </c:pt>
              <c:pt idx="65">
                <c:v>-7.2659307609999946</c:v>
              </c:pt>
              <c:pt idx="66">
                <c:v>-10.990250263</c:v>
              </c:pt>
              <c:pt idx="67">
                <c:v>-12.357160675666675</c:v>
              </c:pt>
              <c:pt idx="68">
                <c:v>-12.857946502000008</c:v>
              </c:pt>
              <c:pt idx="69">
                <c:v>-14.635217373</c:v>
              </c:pt>
              <c:pt idx="70">
                <c:v>-14.41354489800001</c:v>
              </c:pt>
              <c:pt idx="71">
                <c:v>-16.903368701333321</c:v>
              </c:pt>
              <c:pt idx="72">
                <c:v>-15.96888314366667</c:v>
              </c:pt>
              <c:pt idx="73">
                <c:v>-15.667878711999998</c:v>
              </c:pt>
              <c:pt idx="74">
                <c:v>-16.752136977666655</c:v>
              </c:pt>
              <c:pt idx="75">
                <c:v>-14.181676980999997</c:v>
              </c:pt>
              <c:pt idx="76">
                <c:v>-12.039146964333332</c:v>
              </c:pt>
              <c:pt idx="77">
                <c:v>-9.3275767946666708</c:v>
              </c:pt>
              <c:pt idx="78">
                <c:v>-8.2928443246666728</c:v>
              </c:pt>
              <c:pt idx="79">
                <c:v>-6.9091390636666699</c:v>
              </c:pt>
              <c:pt idx="80">
                <c:v>-6.4819561246666701</c:v>
              </c:pt>
              <c:pt idx="81">
                <c:v>-4.6335383986666674</c:v>
              </c:pt>
              <c:pt idx="82">
                <c:v>-4.1745592836666674</c:v>
              </c:pt>
              <c:pt idx="83">
                <c:v>-3.7044793406666683</c:v>
              </c:pt>
              <c:pt idx="84">
                <c:v>-4.7784504266666685</c:v>
              </c:pt>
              <c:pt idx="85">
                <c:v>-5.2863431146666739</c:v>
              </c:pt>
              <c:pt idx="86">
                <c:v>-4.5002771963333377</c:v>
              </c:pt>
              <c:pt idx="87">
                <c:v>-5.7367225149999994</c:v>
              </c:pt>
              <c:pt idx="88">
                <c:v>-6.0589949179999945</c:v>
              </c:pt>
              <c:pt idx="89">
                <c:v>-7.9949805416666644</c:v>
              </c:pt>
              <c:pt idx="90">
                <c:v>-7.3214176463333311</c:v>
              </c:pt>
              <c:pt idx="91">
                <c:v>-7.2295411946666714</c:v>
              </c:pt>
              <c:pt idx="92">
                <c:v>-5.7513575420000009</c:v>
              </c:pt>
              <c:pt idx="93">
                <c:v>-5.3312900473333364</c:v>
              </c:pt>
              <c:pt idx="94">
                <c:v>-5.2012762490000002</c:v>
              </c:pt>
              <c:pt idx="95">
                <c:v>-5.8223287096666674</c:v>
              </c:pt>
              <c:pt idx="96">
                <c:v>-8.8582078783333387</c:v>
              </c:pt>
              <c:pt idx="97">
                <c:v>-10.887626921000004</c:v>
              </c:pt>
              <c:pt idx="98">
                <c:v>-13.120060480999998</c:v>
              </c:pt>
              <c:pt idx="99">
                <c:v>-14.010318069999999</c:v>
              </c:pt>
              <c:pt idx="100">
                <c:v>-14.527871669333329</c:v>
              </c:pt>
              <c:pt idx="101">
                <c:v>-14.270402525333338</c:v>
              </c:pt>
              <c:pt idx="102">
                <c:v>-13.448806961333331</c:v>
              </c:pt>
              <c:pt idx="103">
                <c:v>-13.77630759266667</c:v>
              </c:pt>
              <c:pt idx="104">
                <c:v>-14.531300741999994</c:v>
              </c:pt>
              <c:pt idx="105">
                <c:v>-15.864268670666666</c:v>
              </c:pt>
              <c:pt idx="106">
                <c:v>-16.816224329000011</c:v>
              </c:pt>
              <c:pt idx="107">
                <c:v>-18.156645385999987</c:v>
              </c:pt>
              <c:pt idx="108">
                <c:v>-17.467919241999979</c:v>
              </c:pt>
              <c:pt idx="109">
                <c:v>-16.810583749333329</c:v>
              </c:pt>
              <c:pt idx="110">
                <c:v>-15.675934345000005</c:v>
              </c:pt>
              <c:pt idx="111">
                <c:v>-15.595497004000006</c:v>
              </c:pt>
              <c:pt idx="112">
                <c:v>-16.71645583033332</c:v>
              </c:pt>
              <c:pt idx="113">
                <c:v>-16.655862987333329</c:v>
              </c:pt>
              <c:pt idx="114">
                <c:v>-16.021527832333309</c:v>
              </c:pt>
              <c:pt idx="115">
                <c:v>-14.70632695866667</c:v>
              </c:pt>
              <c:pt idx="116">
                <c:v>-15.482221902666666</c:v>
              </c:pt>
              <c:pt idx="117">
                <c:v>-15.927810508333332</c:v>
              </c:pt>
              <c:pt idx="118">
                <c:v>-17.14016583433332</c:v>
              </c:pt>
              <c:pt idx="119">
                <c:v>-17.336206503</c:v>
              </c:pt>
              <c:pt idx="120">
                <c:v>-18.300176336666667</c:v>
              </c:pt>
              <c:pt idx="121">
                <c:v>-17.960604732333309</c:v>
              </c:pt>
              <c:pt idx="122">
                <c:v>-17.55098868100001</c:v>
              </c:pt>
              <c:pt idx="123">
                <c:v>-17.326168782000011</c:v>
              </c:pt>
              <c:pt idx="124">
                <c:v>-18.084365588000001</c:v>
              </c:pt>
              <c:pt idx="125">
                <c:v>-17.260185254333319</c:v>
              </c:pt>
              <c:pt idx="126">
                <c:v>-15.903222360333331</c:v>
              </c:pt>
              <c:pt idx="127">
                <c:v>-13.152645569333338</c:v>
              </c:pt>
              <c:pt idx="128">
                <c:v>-11.961361452999999</c:v>
              </c:pt>
              <c:pt idx="129">
                <c:v>-10.996409311666676</c:v>
              </c:pt>
              <c:pt idx="130">
                <c:v>-10.115972585</c:v>
              </c:pt>
              <c:pt idx="131">
                <c:v>-8.9371510259999987</c:v>
              </c:pt>
              <c:pt idx="132">
                <c:v>-5.6289819099999949</c:v>
              </c:pt>
              <c:pt idx="133">
                <c:v>-3.9803633699999996</c:v>
              </c:pt>
              <c:pt idx="134">
                <c:v>-3.3201390593333349</c:v>
              </c:pt>
              <c:pt idx="135">
                <c:v>-4.5227520339999971</c:v>
              </c:pt>
              <c:pt idx="136">
                <c:v>-4.2282912846666711</c:v>
              </c:pt>
              <c:pt idx="137">
                <c:v>-4.2449478406666667</c:v>
              </c:pt>
            </c:numLit>
          </c:val>
        </c:ser>
        <c:marker val="1"/>
        <c:axId val="84953728"/>
        <c:axId val="84984192"/>
      </c:lineChart>
      <c:catAx>
        <c:axId val="84953728"/>
        <c:scaling>
          <c:orientation val="minMax"/>
        </c:scaling>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84984192"/>
        <c:crosses val="autoZero"/>
        <c:auto val="1"/>
        <c:lblAlgn val="ctr"/>
        <c:lblOffset val="100"/>
        <c:tickLblSkip val="1"/>
        <c:tickMarkSkip val="1"/>
      </c:catAx>
      <c:valAx>
        <c:axId val="84984192"/>
        <c:scaling>
          <c:orientation val="minMax"/>
          <c:max val="2"/>
          <c:min val="-60"/>
        </c:scaling>
        <c:axPos val="l"/>
        <c:numFmt formatCode="0" sourceLinked="0"/>
        <c:maj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84953728"/>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29754E-2"/>
        </c:manualLayout>
      </c:layout>
      <c:spPr>
        <a:noFill/>
        <a:ln w="25400">
          <a:noFill/>
        </a:ln>
      </c:spPr>
    </c:title>
    <c:plotArea>
      <c:layout>
        <c:manualLayout>
          <c:layoutTarget val="inner"/>
          <c:xMode val="edge"/>
          <c:yMode val="edge"/>
          <c:x val="0.11375625000000029"/>
          <c:y val="0.18251574074074145"/>
          <c:w val="0.91185410334346562"/>
          <c:h val="0.59245138888888849"/>
        </c:manualLayout>
      </c:layout>
      <c:barChart>
        <c:barDir val="col"/>
        <c:grouping val="clustered"/>
        <c:ser>
          <c:idx val="0"/>
          <c:order val="0"/>
          <c:tx>
            <c:strRef>
              <c:f>'9lay_off'!$C$14:$D$14</c:f>
              <c:strCache>
                <c:ptCount val="1"/>
                <c:pt idx="0">
                  <c:v>beneficiários</c:v>
                </c:pt>
              </c:strCache>
            </c:strRef>
          </c:tx>
          <c:spPr>
            <a:solidFill>
              <a:schemeClr val="accent2"/>
            </a:solidFill>
            <a:ln w="25400">
              <a:solidFill>
                <a:schemeClr val="accent2"/>
              </a:solidFill>
              <a:prstDash val="solid"/>
            </a:ln>
          </c:spPr>
          <c:cat>
            <c:strRef>
              <c:f>'9lay_off'!$E$9:$Q$9</c:f>
              <c:strCache>
                <c:ptCount val="13"/>
                <c:pt idx="0">
                  <c:v>ago.</c:v>
                </c:pt>
                <c:pt idx="1">
                  <c:v>set.</c:v>
                </c:pt>
                <c:pt idx="2">
                  <c:v>out.</c:v>
                </c:pt>
                <c:pt idx="3">
                  <c:v>nov.</c:v>
                </c:pt>
                <c:pt idx="4">
                  <c:v>dez.</c:v>
                </c:pt>
                <c:pt idx="5">
                  <c:v>jan.</c:v>
                </c:pt>
                <c:pt idx="6">
                  <c:v>fev.</c:v>
                </c:pt>
                <c:pt idx="7">
                  <c:v>mar.</c:v>
                </c:pt>
                <c:pt idx="8">
                  <c:v>abr.</c:v>
                </c:pt>
                <c:pt idx="9">
                  <c:v>mai.</c:v>
                </c:pt>
                <c:pt idx="10">
                  <c:v>jun.</c:v>
                </c:pt>
                <c:pt idx="11">
                  <c:v>jul.</c:v>
                </c:pt>
                <c:pt idx="12">
                  <c:v>ago.</c:v>
                </c:pt>
              </c:strCache>
            </c:strRef>
          </c:cat>
          <c:val>
            <c:numRef>
              <c:f>'9lay_off'!$E$15:$Q$15</c:f>
              <c:numCache>
                <c:formatCode>#,##0</c:formatCode>
                <c:ptCount val="13"/>
                <c:pt idx="0">
                  <c:v>1710</c:v>
                </c:pt>
                <c:pt idx="1">
                  <c:v>1318</c:v>
                </c:pt>
                <c:pt idx="2">
                  <c:v>1243</c:v>
                </c:pt>
                <c:pt idx="3">
                  <c:v>1517</c:v>
                </c:pt>
                <c:pt idx="4">
                  <c:v>2056</c:v>
                </c:pt>
                <c:pt idx="5">
                  <c:v>2345</c:v>
                </c:pt>
                <c:pt idx="6">
                  <c:v>1745</c:v>
                </c:pt>
                <c:pt idx="7">
                  <c:v>1658</c:v>
                </c:pt>
                <c:pt idx="8">
                  <c:v>1255</c:v>
                </c:pt>
                <c:pt idx="9">
                  <c:v>1464</c:v>
                </c:pt>
                <c:pt idx="10">
                  <c:v>827</c:v>
                </c:pt>
                <c:pt idx="11">
                  <c:v>819</c:v>
                </c:pt>
                <c:pt idx="12">
                  <c:v>740</c:v>
                </c:pt>
              </c:numCache>
            </c:numRef>
          </c:val>
        </c:ser>
        <c:axId val="86743296"/>
        <c:axId val="94188288"/>
      </c:barChart>
      <c:catAx>
        <c:axId val="86743296"/>
        <c:scaling>
          <c:orientation val="minMax"/>
        </c:scaling>
        <c:axPos val="b"/>
        <c:numFmt formatCode="General" sourceLinked="1"/>
        <c:minorTickMark val="out"/>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94188288"/>
        <c:crosses val="autoZero"/>
        <c:auto val="1"/>
        <c:lblAlgn val="ctr"/>
        <c:lblOffset val="100"/>
        <c:tickLblSkip val="1"/>
        <c:tickMarkSkip val="1"/>
      </c:catAx>
      <c:valAx>
        <c:axId val="94188288"/>
        <c:scaling>
          <c:orientation val="minMax"/>
          <c:min val="0"/>
        </c:scaling>
        <c:axPos val="l"/>
        <c:numFmt formatCode="0" sourceLinked="0"/>
        <c:maj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86743296"/>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lang val="pt-PT"/>
  <c:chart>
    <c:plotArea>
      <c:layout>
        <c:manualLayout>
          <c:layoutTarget val="inner"/>
          <c:xMode val="edge"/>
          <c:yMode val="edge"/>
          <c:x val="0.19809601609597091"/>
          <c:y val="6.3777172084258704E-2"/>
          <c:w val="0.60380736269639212"/>
          <c:h val="0.77189104858398727"/>
        </c:manualLayout>
      </c:layout>
      <c:radarChart>
        <c:radarStyle val="marker"/>
        <c:ser>
          <c:idx val="1"/>
          <c:order val="0"/>
          <c:spPr>
            <a:ln w="28575" cap="flat" cmpd="sng" algn="ctr">
              <a:solidFill>
                <a:schemeClr val="accent2"/>
              </a:solidFill>
              <a:prstDash val="solid"/>
            </a:ln>
            <a:effectLst/>
          </c:spPr>
          <c:marker>
            <c:symbol val="none"/>
          </c:marker>
          <c:cat>
            <c:strRef>
              <c:f>'21destaque'!$D$9:$D$26</c:f>
              <c:strCache>
                <c:ptCount val="18"/>
                <c:pt idx="0">
                  <c:v>Alemanha</c:v>
                </c:pt>
                <c:pt idx="1">
                  <c:v>Áustria</c:v>
                </c:pt>
                <c:pt idx="2">
                  <c:v>Bélgica</c:v>
                </c:pt>
                <c:pt idx="3">
                  <c:v>Chipre</c:v>
                </c:pt>
                <c:pt idx="4">
                  <c:v>Croácia</c:v>
                </c:pt>
                <c:pt idx="5">
                  <c:v>Eslováquia</c:v>
                </c:pt>
                <c:pt idx="6">
                  <c:v>Eslovénia</c:v>
                </c:pt>
                <c:pt idx="7">
                  <c:v>Espanha</c:v>
                </c:pt>
                <c:pt idx="8">
                  <c:v>Estónia</c:v>
                </c:pt>
                <c:pt idx="9">
                  <c:v>Finlândia</c:v>
                </c:pt>
                <c:pt idx="10">
                  <c:v>França</c:v>
                </c:pt>
                <c:pt idx="11">
                  <c:v>Grécia</c:v>
                </c:pt>
                <c:pt idx="12">
                  <c:v>Países Baixos</c:v>
                </c:pt>
                <c:pt idx="13">
                  <c:v>Irlanda</c:v>
                </c:pt>
                <c:pt idx="14">
                  <c:v>Itália</c:v>
                </c:pt>
                <c:pt idx="15">
                  <c:v>Luxemburgo</c:v>
                </c:pt>
                <c:pt idx="16">
                  <c:v>Malta</c:v>
                </c:pt>
                <c:pt idx="17">
                  <c:v>Portugal</c:v>
                </c:pt>
              </c:strCache>
            </c:strRef>
          </c:cat>
          <c:val>
            <c:numRef>
              <c:f>'21destaque'!$I$9:$I$26</c:f>
              <c:numCache>
                <c:formatCode>#,##0.00</c:formatCode>
                <c:ptCount val="18"/>
                <c:pt idx="0">
                  <c:v>0.88461538461538447</c:v>
                </c:pt>
                <c:pt idx="1">
                  <c:v>0.97916666666666674</c:v>
                </c:pt>
                <c:pt idx="2">
                  <c:v>0.7978723404255319</c:v>
                </c:pt>
                <c:pt idx="3">
                  <c:v>0.82248520710059181</c:v>
                </c:pt>
                <c:pt idx="4">
                  <c:v>1.2876712328767124</c:v>
                </c:pt>
                <c:pt idx="5">
                  <c:v>1.0461538461538462</c:v>
                </c:pt>
                <c:pt idx="6">
                  <c:v>1.2317073170731707</c:v>
                </c:pt>
                <c:pt idx="7">
                  <c:v>1.0854700854700854</c:v>
                </c:pt>
                <c:pt idx="8">
                  <c:v>0.88607594936708856</c:v>
                </c:pt>
                <c:pt idx="9">
                  <c:v>0.85869565217391319</c:v>
                </c:pt>
                <c:pt idx="10">
                  <c:v>0.97196261682243001</c:v>
                </c:pt>
                <c:pt idx="11">
                  <c:v>1.3067226890756303</c:v>
                </c:pt>
                <c:pt idx="12">
                  <c:v>0.95522388059701491</c:v>
                </c:pt>
                <c:pt idx="13">
                  <c:v>0.70992366412213748</c:v>
                </c:pt>
                <c:pt idx="14">
                  <c:v>1.2232142857142858</c:v>
                </c:pt>
                <c:pt idx="15">
                  <c:v>1.0166666666666666</c:v>
                </c:pt>
                <c:pt idx="16">
                  <c:v>0.90163934426229508</c:v>
                </c:pt>
                <c:pt idx="17">
                  <c:v>1.1052631578947367</c:v>
                </c:pt>
              </c:numCache>
            </c:numRef>
          </c:val>
        </c:ser>
        <c:axId val="86578304"/>
        <c:axId val="86579840"/>
      </c:radarChart>
      <c:catAx>
        <c:axId val="86578304"/>
        <c:scaling>
          <c:orientation val="minMax"/>
        </c:scaling>
        <c:axPos val="b"/>
        <c:majorGridlines>
          <c:spPr>
            <a:ln w="3175">
              <a:solidFill>
                <a:srgbClr val="333333"/>
              </a:solidFill>
              <a:prstDash val="solid"/>
            </a:ln>
          </c:spPr>
        </c:majorGridlines>
        <c:numFmt formatCode="0000" sourceLinked="0"/>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86579840"/>
        <c:crosses val="autoZero"/>
        <c:lblAlgn val="ctr"/>
        <c:lblOffset val="100"/>
      </c:catAx>
      <c:valAx>
        <c:axId val="86579840"/>
        <c:scaling>
          <c:orientation val="minMax"/>
          <c:max val="1.8"/>
          <c:min val="0"/>
        </c:scaling>
        <c:axPos val="l"/>
        <c:majorGridlines>
          <c:spPr>
            <a:ln w="3175">
              <a:solidFill>
                <a:srgbClr val="333333"/>
              </a:solidFill>
              <a:prstDash val="solid"/>
            </a:ln>
          </c:spPr>
        </c:majorGridlines>
        <c:numFmt formatCode="0.0" sourceLinked="0"/>
        <c:majorTickMark val="cross"/>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86578304"/>
        <c:crosses val="autoZero"/>
        <c:crossBetween val="between"/>
        <c:majorUnit val="0.5"/>
        <c:minorUnit val="0.5"/>
      </c:valAx>
      <c:spPr>
        <a:noFill/>
        <a:ln w="25400">
          <a:noFill/>
        </a:ln>
      </c:spPr>
    </c:plotArea>
    <c:plotVisOnly val="1"/>
    <c:dispBlanksAs val="gap"/>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046E-2"/>
        </c:manualLayout>
      </c:layout>
      <c:spPr>
        <a:noFill/>
        <a:ln w="25400">
          <a:noFill/>
        </a:ln>
      </c:spPr>
    </c:title>
    <c:plotArea>
      <c:layout>
        <c:manualLayout>
          <c:layoutTarget val="inner"/>
          <c:xMode val="edge"/>
          <c:yMode val="edge"/>
          <c:x val="0.11375625000000027"/>
          <c:y val="0.16487685185185186"/>
          <c:w val="0.91185410334346562"/>
          <c:h val="0.61864074074074071"/>
        </c:manualLayout>
      </c:layout>
      <c:barChart>
        <c:barDir val="col"/>
        <c:grouping val="clustered"/>
        <c:ser>
          <c:idx val="0"/>
          <c:order val="0"/>
          <c:tx>
            <c:strRef>
              <c:f>'9lay_off'!$C$37:$D$37</c:f>
              <c:strCache>
                <c:ptCount val="1"/>
                <c:pt idx="0">
                  <c:v>estabelecimentos</c:v>
                </c:pt>
              </c:strCache>
            </c:strRef>
          </c:tx>
          <c:spPr>
            <a:ln w="25400">
              <a:solidFill>
                <a:schemeClr val="tx2"/>
              </a:solidFill>
              <a:prstDash val="solid"/>
            </a:ln>
          </c:spPr>
          <c:cat>
            <c:strRef>
              <c:f>'9lay_off'!$I$35:$Q$35</c:f>
              <c:strCache>
                <c:ptCount val="9"/>
                <c:pt idx="0">
                  <c:v>2005</c:v>
                </c:pt>
                <c:pt idx="1">
                  <c:v>2006</c:v>
                </c:pt>
                <c:pt idx="2">
                  <c:v>2007</c:v>
                </c:pt>
                <c:pt idx="3">
                  <c:v>2008</c:v>
                </c:pt>
                <c:pt idx="4">
                  <c:v>2009</c:v>
                </c:pt>
                <c:pt idx="5">
                  <c:v>2010</c:v>
                </c:pt>
                <c:pt idx="6">
                  <c:v>2011</c:v>
                </c:pt>
                <c:pt idx="7">
                  <c:v>2012</c:v>
                </c:pt>
                <c:pt idx="8">
                  <c:v>2013</c:v>
                </c:pt>
              </c:strCache>
            </c:strRef>
          </c:cat>
          <c:val>
            <c:numRef>
              <c:f>'9lay_off'!$I$38:$Q$38</c:f>
              <c:numCache>
                <c:formatCode>0</c:formatCode>
                <c:ptCount val="9"/>
                <c:pt idx="0">
                  <c:v>34</c:v>
                </c:pt>
                <c:pt idx="1">
                  <c:v>49</c:v>
                </c:pt>
                <c:pt idx="2">
                  <c:v>28</c:v>
                </c:pt>
                <c:pt idx="3">
                  <c:v>54</c:v>
                </c:pt>
                <c:pt idx="4">
                  <c:v>423</c:v>
                </c:pt>
                <c:pt idx="5">
                  <c:v>324</c:v>
                </c:pt>
                <c:pt idx="6">
                  <c:v>266</c:v>
                </c:pt>
                <c:pt idx="7">
                  <c:v>550</c:v>
                </c:pt>
                <c:pt idx="8">
                  <c:v>547</c:v>
                </c:pt>
              </c:numCache>
            </c:numRef>
          </c:val>
        </c:ser>
        <c:axId val="162174848"/>
        <c:axId val="162176384"/>
      </c:barChart>
      <c:catAx>
        <c:axId val="162174848"/>
        <c:scaling>
          <c:orientation val="minMax"/>
        </c:scaling>
        <c:axPos val="b"/>
        <c:numFmt formatCode="General" sourceLinked="1"/>
        <c:maj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62176384"/>
        <c:crosses val="autoZero"/>
        <c:auto val="1"/>
        <c:lblAlgn val="ctr"/>
        <c:lblOffset val="100"/>
        <c:tickLblSkip val="1"/>
        <c:tickMarkSkip val="1"/>
      </c:catAx>
      <c:valAx>
        <c:axId val="162176384"/>
        <c:scaling>
          <c:orientation val="minMax"/>
          <c:min val="0"/>
        </c:scaling>
        <c:axPos val="l"/>
        <c:numFmt formatCode="0" sourceLinked="0"/>
        <c:maj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62174848"/>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609"/>
          <c:y val="2.0442129629629754E-2"/>
        </c:manualLayout>
      </c:layout>
      <c:spPr>
        <a:noFill/>
        <a:ln w="25400">
          <a:noFill/>
        </a:ln>
      </c:spPr>
    </c:title>
    <c:plotArea>
      <c:layout>
        <c:manualLayout>
          <c:layoutTarget val="inner"/>
          <c:xMode val="edge"/>
          <c:yMode val="edge"/>
          <c:x val="0.14810763888888889"/>
          <c:y val="0.16487685185185186"/>
          <c:w val="0.91185410334346562"/>
          <c:h val="0.61864074074074071"/>
        </c:manualLayout>
      </c:layout>
      <c:barChart>
        <c:barDir val="col"/>
        <c:grouping val="clustered"/>
        <c:ser>
          <c:idx val="0"/>
          <c:order val="0"/>
          <c:tx>
            <c:strRef>
              <c:f>'9lay_off'!$C$40:$D$40</c:f>
              <c:strCache>
                <c:ptCount val="1"/>
                <c:pt idx="0">
                  <c:v>beneficiários</c:v>
                </c:pt>
              </c:strCache>
            </c:strRef>
          </c:tx>
          <c:spPr>
            <a:solidFill>
              <a:schemeClr val="accent2"/>
            </a:solidFill>
            <a:ln w="25400">
              <a:solidFill>
                <a:schemeClr val="accent2"/>
              </a:solidFill>
              <a:prstDash val="solid"/>
            </a:ln>
          </c:spPr>
          <c:cat>
            <c:strRef>
              <c:f>'9lay_off'!$I$35:$Q$35</c:f>
              <c:strCache>
                <c:ptCount val="9"/>
                <c:pt idx="0">
                  <c:v>2005</c:v>
                </c:pt>
                <c:pt idx="1">
                  <c:v>2006</c:v>
                </c:pt>
                <c:pt idx="2">
                  <c:v>2007</c:v>
                </c:pt>
                <c:pt idx="3">
                  <c:v>2008</c:v>
                </c:pt>
                <c:pt idx="4">
                  <c:v>2009</c:v>
                </c:pt>
                <c:pt idx="5">
                  <c:v>2010</c:v>
                </c:pt>
                <c:pt idx="6">
                  <c:v>2011</c:v>
                </c:pt>
                <c:pt idx="7">
                  <c:v>2012</c:v>
                </c:pt>
                <c:pt idx="8">
                  <c:v>2013</c:v>
                </c:pt>
              </c:strCache>
            </c:strRef>
          </c:cat>
          <c:val>
            <c:numRef>
              <c:f>'9lay_off'!$I$41:$Q$41</c:f>
              <c:numCache>
                <c:formatCode>#,##0</c:formatCode>
                <c:ptCount val="9"/>
                <c:pt idx="0">
                  <c:v>588</c:v>
                </c:pt>
                <c:pt idx="1">
                  <c:v>664</c:v>
                </c:pt>
                <c:pt idx="2">
                  <c:v>891</c:v>
                </c:pt>
                <c:pt idx="3">
                  <c:v>1422</c:v>
                </c:pt>
                <c:pt idx="4">
                  <c:v>19278</c:v>
                </c:pt>
                <c:pt idx="5">
                  <c:v>6145</c:v>
                </c:pt>
                <c:pt idx="6">
                  <c:v>3601</c:v>
                </c:pt>
                <c:pt idx="7">
                  <c:v>8703</c:v>
                </c:pt>
                <c:pt idx="8">
                  <c:v>7434</c:v>
                </c:pt>
              </c:numCache>
            </c:numRef>
          </c:val>
        </c:ser>
        <c:axId val="56273536"/>
        <c:axId val="56283520"/>
      </c:barChart>
      <c:catAx>
        <c:axId val="56273536"/>
        <c:scaling>
          <c:orientation val="minMax"/>
        </c:scaling>
        <c:axPos val="b"/>
        <c:numFmt formatCode="General" sourceLinked="1"/>
        <c:maj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56283520"/>
        <c:crosses val="autoZero"/>
        <c:auto val="1"/>
        <c:lblAlgn val="ctr"/>
        <c:lblOffset val="100"/>
        <c:tickLblSkip val="1"/>
        <c:tickMarkSkip val="1"/>
      </c:catAx>
      <c:valAx>
        <c:axId val="56283520"/>
        <c:scaling>
          <c:orientation val="minMax"/>
          <c:min val="0"/>
        </c:scaling>
        <c:axPos val="l"/>
        <c:numFmt formatCode="0" sourceLinked="0"/>
        <c:maj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56273536"/>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lang val="pt-PT"/>
  <c:chart>
    <c:plotArea>
      <c:layout/>
      <c:barChart>
        <c:barDir val="bar"/>
        <c:grouping val="clustered"/>
        <c:ser>
          <c:idx val="0"/>
          <c:order val="0"/>
          <c:spPr>
            <a:solidFill>
              <a:srgbClr val="CC0000"/>
            </a:solidFill>
            <a:ln w="12700">
              <a:solidFill>
                <a:srgbClr val="FFFFFF"/>
              </a:solidFill>
              <a:prstDash val="solid"/>
            </a:ln>
          </c:spPr>
          <c:val>
            <c:numRef>
              <c:f>'16irct'!#REF!</c:f>
              <c:numCache>
                <c:formatCode>General</c:formatCode>
                <c:ptCount val="1"/>
                <c:pt idx="0">
                  <c:v>1</c:v>
                </c:pt>
              </c:numCache>
            </c:numRef>
          </c:val>
        </c:ser>
        <c:gapWidth val="80"/>
        <c:axId val="56289920"/>
        <c:axId val="72524928"/>
      </c:barChart>
      <c:catAx>
        <c:axId val="56289920"/>
        <c:scaling>
          <c:orientation val="maxMin"/>
        </c:scaling>
        <c:axPos val="l"/>
        <c:majorTickMark val="none"/>
        <c:tickLblPos val="none"/>
        <c:spPr>
          <a:ln w="3175">
            <a:solidFill>
              <a:srgbClr val="333333"/>
            </a:solidFill>
            <a:prstDash val="solid"/>
          </a:ln>
        </c:spPr>
        <c:crossAx val="72524928"/>
        <c:crosses val="autoZero"/>
        <c:auto val="1"/>
        <c:lblAlgn val="ctr"/>
        <c:lblOffset val="100"/>
        <c:tickMarkSkip val="1"/>
      </c:catAx>
      <c:valAx>
        <c:axId val="72524928"/>
        <c:scaling>
          <c:orientation val="minMax"/>
          <c:max val="3.4"/>
          <c:min val="-2.1"/>
        </c:scaling>
        <c:axPos val="t"/>
        <c:majorGridlines>
          <c:spPr>
            <a:ln w="3175">
              <a:solidFill>
                <a:srgbClr val="FFFFFF"/>
              </a:solidFill>
              <a:prstDash val="solid"/>
            </a:ln>
          </c:spPr>
        </c:majorGridlines>
        <c:numFmt formatCode="General" sourceLinked="1"/>
        <c:majorTickMark val="none"/>
        <c:tickLblPos val="none"/>
        <c:spPr>
          <a:ln w="9525">
            <a:noFill/>
          </a:ln>
        </c:spPr>
        <c:crossAx val="56289920"/>
        <c:crosses val="autoZero"/>
        <c:crossBetween val="between"/>
      </c:valAx>
      <c:spPr>
        <a:noFill/>
        <a:ln w="25400">
          <a:noFill/>
        </a:ln>
      </c:spPr>
    </c:plotArea>
    <c:plotVisOnly val="1"/>
    <c:dispBlanksAs val="gap"/>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pt-PT"/>
  <c:chart>
    <c:plotArea>
      <c:layout/>
      <c:barChart>
        <c:barDir val="bar"/>
        <c:grouping val="clustered"/>
        <c:ser>
          <c:idx val="0"/>
          <c:order val="0"/>
          <c:spPr>
            <a:solidFill>
              <a:srgbClr val="CC0000"/>
            </a:solidFill>
            <a:ln w="12700">
              <a:solidFill>
                <a:srgbClr val="FFFFFF"/>
              </a:solidFill>
              <a:prstDash val="solid"/>
            </a:ln>
          </c:spPr>
          <c:val>
            <c:numRef>
              <c:f>'16irct'!#REF!</c:f>
              <c:numCache>
                <c:formatCode>General</c:formatCode>
                <c:ptCount val="1"/>
                <c:pt idx="0">
                  <c:v>1</c:v>
                </c:pt>
              </c:numCache>
            </c:numRef>
          </c:val>
        </c:ser>
        <c:gapWidth val="80"/>
        <c:axId val="70453120"/>
        <c:axId val="70454656"/>
      </c:barChart>
      <c:catAx>
        <c:axId val="70453120"/>
        <c:scaling>
          <c:orientation val="maxMin"/>
        </c:scaling>
        <c:axPos val="l"/>
        <c:majorTickMark val="none"/>
        <c:tickLblPos val="none"/>
        <c:spPr>
          <a:ln w="3175">
            <a:solidFill>
              <a:srgbClr val="333333"/>
            </a:solidFill>
            <a:prstDash val="solid"/>
          </a:ln>
        </c:spPr>
        <c:crossAx val="70454656"/>
        <c:crosses val="autoZero"/>
        <c:auto val="1"/>
        <c:lblAlgn val="ctr"/>
        <c:lblOffset val="100"/>
        <c:tickMarkSkip val="1"/>
      </c:catAx>
      <c:valAx>
        <c:axId val="70454656"/>
        <c:scaling>
          <c:orientation val="minMax"/>
          <c:max val="0.13"/>
          <c:min val="-3.4000000000000002E-2"/>
        </c:scaling>
        <c:axPos val="t"/>
        <c:majorGridlines>
          <c:spPr>
            <a:ln w="3175">
              <a:solidFill>
                <a:srgbClr val="FFFFFF"/>
              </a:solidFill>
              <a:prstDash val="solid"/>
            </a:ln>
          </c:spPr>
        </c:majorGridlines>
        <c:numFmt formatCode="General" sourceLinked="1"/>
        <c:majorTickMark val="none"/>
        <c:tickLblPos val="none"/>
        <c:spPr>
          <a:ln w="9525">
            <a:noFill/>
          </a:ln>
        </c:spPr>
        <c:crossAx val="70453120"/>
        <c:crosses val="autoZero"/>
        <c:crossBetween val="between"/>
        <c:majorUnit val="2.5000000000000001E-2"/>
      </c:valAx>
      <c:spPr>
        <a:noFill/>
        <a:ln w="25400">
          <a:noFill/>
        </a:ln>
      </c:spPr>
    </c:plotArea>
    <c:plotVisOnly val="1"/>
    <c:dispBlanksAs val="gap"/>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c:lang val="pt-PT"/>
  <c:chart>
    <c:plotArea>
      <c:layout/>
      <c:barChart>
        <c:barDir val="bar"/>
        <c:grouping val="clustered"/>
        <c:ser>
          <c:idx val="0"/>
          <c:order val="0"/>
          <c:spPr>
            <a:solidFill>
              <a:srgbClr val="CC0000"/>
            </a:solidFill>
            <a:ln w="12700">
              <a:solidFill>
                <a:srgbClr val="FFFFFF"/>
              </a:solidFill>
              <a:prstDash val="solid"/>
            </a:ln>
          </c:spPr>
          <c:val>
            <c:numLit>
              <c:formatCode>General</c:formatCode>
              <c:ptCount val="1"/>
              <c:pt idx="0">
                <c:v>1</c:v>
              </c:pt>
            </c:numLit>
          </c:val>
        </c:ser>
        <c:gapWidth val="80"/>
        <c:axId val="70473984"/>
        <c:axId val="70483968"/>
      </c:barChart>
      <c:catAx>
        <c:axId val="70473984"/>
        <c:scaling>
          <c:orientation val="maxMin"/>
        </c:scaling>
        <c:axPos val="l"/>
        <c:majorTickMark val="none"/>
        <c:tickLblPos val="none"/>
        <c:spPr>
          <a:ln w="3175">
            <a:solidFill>
              <a:srgbClr val="333333"/>
            </a:solidFill>
            <a:prstDash val="solid"/>
          </a:ln>
        </c:spPr>
        <c:crossAx val="70483968"/>
        <c:crosses val="autoZero"/>
        <c:auto val="1"/>
        <c:lblAlgn val="ctr"/>
        <c:lblOffset val="100"/>
        <c:tickMarkSkip val="1"/>
      </c:catAx>
      <c:valAx>
        <c:axId val="70483968"/>
        <c:scaling>
          <c:orientation val="minMax"/>
          <c:max val="3.4"/>
          <c:min val="-2.1"/>
        </c:scaling>
        <c:axPos val="t"/>
        <c:majorGridlines>
          <c:spPr>
            <a:ln w="3175">
              <a:solidFill>
                <a:srgbClr val="FFFFFF"/>
              </a:solidFill>
              <a:prstDash val="solid"/>
            </a:ln>
          </c:spPr>
        </c:majorGridlines>
        <c:numFmt formatCode="General" sourceLinked="1"/>
        <c:majorTickMark val="none"/>
        <c:tickLblPos val="none"/>
        <c:spPr>
          <a:ln w="9525">
            <a:noFill/>
          </a:ln>
        </c:spPr>
        <c:crossAx val="70473984"/>
        <c:crosses val="autoZero"/>
        <c:crossBetween val="between"/>
      </c:valAx>
      <c:spPr>
        <a:noFill/>
        <a:ln w="25400">
          <a:noFill/>
        </a:ln>
      </c:spPr>
    </c:plotArea>
    <c:plotVisOnly val="1"/>
    <c:dispBlanksAs val="gap"/>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pt-PT"/>
  <c:chart>
    <c:plotArea>
      <c:layout/>
      <c:barChart>
        <c:barDir val="bar"/>
        <c:grouping val="clustered"/>
        <c:ser>
          <c:idx val="0"/>
          <c:order val="0"/>
          <c:spPr>
            <a:solidFill>
              <a:srgbClr val="CC0000"/>
            </a:solidFill>
            <a:ln w="12700">
              <a:solidFill>
                <a:srgbClr val="FFFFFF"/>
              </a:solidFill>
              <a:prstDash val="solid"/>
            </a:ln>
          </c:spPr>
          <c:val>
            <c:numLit>
              <c:formatCode>General</c:formatCode>
              <c:ptCount val="1"/>
              <c:pt idx="0">
                <c:v>1</c:v>
              </c:pt>
            </c:numLit>
          </c:val>
        </c:ser>
        <c:gapWidth val="80"/>
        <c:axId val="70494848"/>
        <c:axId val="70504832"/>
      </c:barChart>
      <c:catAx>
        <c:axId val="70494848"/>
        <c:scaling>
          <c:orientation val="maxMin"/>
        </c:scaling>
        <c:axPos val="l"/>
        <c:majorTickMark val="none"/>
        <c:tickLblPos val="none"/>
        <c:spPr>
          <a:ln w="3175">
            <a:solidFill>
              <a:srgbClr val="333333"/>
            </a:solidFill>
            <a:prstDash val="solid"/>
          </a:ln>
        </c:spPr>
        <c:crossAx val="70504832"/>
        <c:crosses val="autoZero"/>
        <c:auto val="1"/>
        <c:lblAlgn val="ctr"/>
        <c:lblOffset val="100"/>
        <c:tickMarkSkip val="1"/>
      </c:catAx>
      <c:valAx>
        <c:axId val="70504832"/>
        <c:scaling>
          <c:orientation val="minMax"/>
          <c:max val="0.13"/>
          <c:min val="-3.4000000000000002E-2"/>
        </c:scaling>
        <c:axPos val="t"/>
        <c:majorGridlines>
          <c:spPr>
            <a:ln w="3175">
              <a:solidFill>
                <a:srgbClr val="FFFFFF"/>
              </a:solidFill>
              <a:prstDash val="solid"/>
            </a:ln>
          </c:spPr>
        </c:majorGridlines>
        <c:numFmt formatCode="General" sourceLinked="1"/>
        <c:majorTickMark val="none"/>
        <c:tickLblPos val="none"/>
        <c:spPr>
          <a:ln w="9525">
            <a:noFill/>
          </a:ln>
        </c:spPr>
        <c:crossAx val="70494848"/>
        <c:crosses val="autoZero"/>
        <c:crossBetween val="between"/>
        <c:majorUnit val="2.5000000000000001E-2"/>
      </c:valAx>
      <c:spPr>
        <a:noFill/>
        <a:ln w="25400">
          <a:noFill/>
        </a:ln>
      </c:spPr>
    </c:plotArea>
    <c:plotVisOnly val="1"/>
    <c:dispBlanksAs val="gap"/>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c:lang val="pt-PT"/>
  <c:chart>
    <c:plotArea>
      <c:layout>
        <c:manualLayout>
          <c:layoutTarget val="inner"/>
          <c:xMode val="edge"/>
          <c:yMode val="edge"/>
          <c:x val="3.9451516222501612E-3"/>
          <c:y val="4.0812466903704298E-2"/>
          <c:w val="0.9788134839532836"/>
          <c:h val="0.93403579928657465"/>
        </c:manualLayout>
      </c:layout>
      <c:barChart>
        <c:barDir val="bar"/>
        <c:grouping val="clustered"/>
        <c:ser>
          <c:idx val="0"/>
          <c:order val="0"/>
          <c:spPr>
            <a:solidFill>
              <a:schemeClr val="accent4"/>
            </a:solidFill>
            <a:ln w="12700">
              <a:solidFill>
                <a:srgbClr val="FFFFFF"/>
              </a:solidFill>
              <a:prstDash val="solid"/>
            </a:ln>
          </c:spPr>
          <c:val>
            <c:numRef>
              <c:f>'16irct'!$J$63:$J$72</c:f>
              <c:numCache>
                <c:formatCode>0.0</c:formatCode>
                <c:ptCount val="10"/>
                <c:pt idx="0">
                  <c:v>12.987251455852267</c:v>
                </c:pt>
                <c:pt idx="1">
                  <c:v>7.2063452321339261</c:v>
                </c:pt>
                <c:pt idx="2">
                  <c:v>5.6840865813609032</c:v>
                </c:pt>
                <c:pt idx="3">
                  <c:v>5.6371776880411728</c:v>
                </c:pt>
                <c:pt idx="4">
                  <c:v>1.9609991235758129</c:v>
                </c:pt>
                <c:pt idx="5">
                  <c:v>-8.0149773779187754</c:v>
                </c:pt>
                <c:pt idx="6">
                  <c:v>-7.5233655184604231</c:v>
                </c:pt>
                <c:pt idx="7">
                  <c:v>-6.8929354561922063</c:v>
                </c:pt>
                <c:pt idx="8">
                  <c:v>-6.4039881123573945</c:v>
                </c:pt>
                <c:pt idx="9">
                  <c:v>-5.2679521933338584</c:v>
                </c:pt>
              </c:numCache>
            </c:numRef>
          </c:val>
        </c:ser>
        <c:gapWidth val="80"/>
        <c:axId val="70515712"/>
        <c:axId val="70517504"/>
      </c:barChart>
      <c:catAx>
        <c:axId val="70515712"/>
        <c:scaling>
          <c:orientation val="maxMin"/>
        </c:scaling>
        <c:axPos val="l"/>
        <c:majorTickMark val="none"/>
        <c:tickLblPos val="none"/>
        <c:crossAx val="70517504"/>
        <c:crossesAt val="0"/>
        <c:auto val="1"/>
        <c:lblAlgn val="ctr"/>
        <c:lblOffset val="100"/>
        <c:tickMarkSkip val="3"/>
      </c:catAx>
      <c:valAx>
        <c:axId val="70517504"/>
        <c:scaling>
          <c:orientation val="minMax"/>
        </c:scaling>
        <c:axPos val="t"/>
        <c:numFmt formatCode="0.0" sourceLinked="1"/>
        <c:majorTickMark val="none"/>
        <c:tickLblPos val="none"/>
        <c:spPr>
          <a:ln w="9525">
            <a:noFill/>
          </a:ln>
        </c:spPr>
        <c:crossAx val="70515712"/>
        <c:crosses val="autoZero"/>
        <c:crossBetween val="between"/>
      </c:valAx>
    </c:plotArea>
    <c:plotVisOnly val="1"/>
    <c:dispBlanksAs val="gap"/>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9.xml"/><Relationship Id="rId5" Type="http://schemas.openxmlformats.org/officeDocument/2006/relationships/chart" Target="../charts/chart18.xml"/><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10</xdr:row>
      <xdr:rowOff>0</xdr:rowOff>
    </xdr:from>
    <xdr:ext cx="3196003" cy="1494127"/>
    <xdr:sp macro="" textlink="">
      <xdr:nvSpPr>
        <xdr:cNvPr id="2"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editAs="oneCell">
    <xdr:from>
      <xdr:col>1</xdr:col>
      <xdr:colOff>123825</xdr:colOff>
      <xdr:row>1</xdr:row>
      <xdr:rowOff>142875</xdr:rowOff>
    </xdr:from>
    <xdr:to>
      <xdr:col>3</xdr:col>
      <xdr:colOff>871714</xdr:colOff>
      <xdr:row>3</xdr:row>
      <xdr:rowOff>295275</xdr:rowOff>
    </xdr:to>
    <xdr:pic>
      <xdr:nvPicPr>
        <xdr:cNvPr id="5121"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19075" y="238125"/>
          <a:ext cx="2005189" cy="533400"/>
        </a:xfrm>
        <a:prstGeom prst="rect">
          <a:avLst/>
        </a:prstGeom>
        <a:noFill/>
        <a:ln w="1">
          <a:noFill/>
          <a:miter lim="800000"/>
          <a:headEnd/>
          <a:tailEnd type="none" w="med" len="med"/>
        </a:ln>
        <a:effectLst/>
      </xdr:spPr>
    </xdr:pic>
    <xdr:clientData/>
  </xdr:twoCellAnchor>
  <xdr:oneCellAnchor>
    <xdr:from>
      <xdr:col>6</xdr:col>
      <xdr:colOff>142875</xdr:colOff>
      <xdr:row>10</xdr:row>
      <xdr:rowOff>0</xdr:rowOff>
    </xdr:from>
    <xdr:ext cx="3196003" cy="1494127"/>
    <xdr:sp macro="" textlink="">
      <xdr:nvSpPr>
        <xdr:cNvPr id="18"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33</xdr:row>
      <xdr:rowOff>76199</xdr:rowOff>
    </xdr:from>
    <xdr:to>
      <xdr:col>9</xdr:col>
      <xdr:colOff>2276475</xdr:colOff>
      <xdr:row>53</xdr:row>
      <xdr:rowOff>47383</xdr:rowOff>
    </xdr:to>
    <xdr:grpSp>
      <xdr:nvGrpSpPr>
        <xdr:cNvPr id="19" name="Grupo 18"/>
        <xdr:cNvGrpSpPr/>
      </xdr:nvGrpSpPr>
      <xdr:grpSpPr>
        <a:xfrm>
          <a:off x="2847976" y="5838824"/>
          <a:ext cx="3676649" cy="3676409"/>
          <a:chOff x="3068960" y="5004048"/>
          <a:chExt cx="3384160" cy="3384160"/>
        </a:xfrm>
      </xdr:grpSpPr>
      <xdr:sp macro="" textlink="">
        <xdr:nvSpPr>
          <xdr:cNvPr id="20" name="Rectângulo 19"/>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23"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24" name="Rectângulo 23"/>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5"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wsDr>
</file>

<file path=xl/drawings/drawing1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II/MSESS.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II/MSESS. </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21</xdr:col>
      <xdr:colOff>1181100</xdr:colOff>
      <xdr:row>22</xdr:row>
      <xdr:rowOff>9525</xdr:rowOff>
    </xdr:from>
    <xdr:to>
      <xdr:col>21</xdr:col>
      <xdr:colOff>1181100</xdr:colOff>
      <xdr:row>22</xdr:row>
      <xdr:rowOff>28575</xdr:rowOff>
    </xdr:to>
    <xdr:sp macro="" textlink="">
      <xdr:nvSpPr>
        <xdr:cNvPr id="14"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21</xdr:col>
      <xdr:colOff>1181100</xdr:colOff>
      <xdr:row>22</xdr:row>
      <xdr:rowOff>9525</xdr:rowOff>
    </xdr:from>
    <xdr:to>
      <xdr:col>21</xdr:col>
      <xdr:colOff>1181100</xdr:colOff>
      <xdr:row>22</xdr:row>
      <xdr:rowOff>28575</xdr:rowOff>
    </xdr:to>
    <xdr:sp macro="" textlink="">
      <xdr:nvSpPr>
        <xdr:cNvPr id="15"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21</xdr:col>
      <xdr:colOff>1181100</xdr:colOff>
      <xdr:row>22</xdr:row>
      <xdr:rowOff>9525</xdr:rowOff>
    </xdr:from>
    <xdr:to>
      <xdr:col>21</xdr:col>
      <xdr:colOff>1181100</xdr:colOff>
      <xdr:row>22</xdr:row>
      <xdr:rowOff>28575</xdr:rowOff>
    </xdr:to>
    <xdr:sp macro="" textlink="">
      <xdr:nvSpPr>
        <xdr:cNvPr id="16"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21</xdr:col>
      <xdr:colOff>1181100</xdr:colOff>
      <xdr:row>22</xdr:row>
      <xdr:rowOff>9525</xdr:rowOff>
    </xdr:from>
    <xdr:to>
      <xdr:col>21</xdr:col>
      <xdr:colOff>1181100</xdr:colOff>
      <xdr:row>22</xdr:row>
      <xdr:rowOff>28575</xdr:rowOff>
    </xdr:to>
    <xdr:sp macro="" textlink="">
      <xdr:nvSpPr>
        <xdr:cNvPr id="17"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21</xdr:col>
      <xdr:colOff>1181100</xdr:colOff>
      <xdr:row>22</xdr:row>
      <xdr:rowOff>9525</xdr:rowOff>
    </xdr:from>
    <xdr:to>
      <xdr:col>21</xdr:col>
      <xdr:colOff>1181100</xdr:colOff>
      <xdr:row>22</xdr:row>
      <xdr:rowOff>28575</xdr:rowOff>
    </xdr:to>
    <xdr:sp macro="" textlink="">
      <xdr:nvSpPr>
        <xdr:cNvPr id="18"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21</xdr:col>
      <xdr:colOff>1181100</xdr:colOff>
      <xdr:row>22</xdr:row>
      <xdr:rowOff>9525</xdr:rowOff>
    </xdr:from>
    <xdr:to>
      <xdr:col>21</xdr:col>
      <xdr:colOff>1181100</xdr:colOff>
      <xdr:row>22</xdr:row>
      <xdr:rowOff>28575</xdr:rowOff>
    </xdr:to>
    <xdr:sp macro="" textlink="">
      <xdr:nvSpPr>
        <xdr:cNvPr id="19"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21</xdr:col>
      <xdr:colOff>1181100</xdr:colOff>
      <xdr:row>22</xdr:row>
      <xdr:rowOff>9525</xdr:rowOff>
    </xdr:from>
    <xdr:to>
      <xdr:col>21</xdr:col>
      <xdr:colOff>1181100</xdr:colOff>
      <xdr:row>22</xdr:row>
      <xdr:rowOff>28575</xdr:rowOff>
    </xdr:to>
    <xdr:sp macro="" textlink="">
      <xdr:nvSpPr>
        <xdr:cNvPr id="20"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21</xdr:col>
      <xdr:colOff>1181100</xdr:colOff>
      <xdr:row>22</xdr:row>
      <xdr:rowOff>9525</xdr:rowOff>
    </xdr:from>
    <xdr:to>
      <xdr:col>21</xdr:col>
      <xdr:colOff>1181100</xdr:colOff>
      <xdr:row>22</xdr:row>
      <xdr:rowOff>28575</xdr:rowOff>
    </xdr:to>
    <xdr:sp macro="" textlink="">
      <xdr:nvSpPr>
        <xdr:cNvPr id="21"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240565" y="0"/>
          <a:ext cx="5913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13</xdr:col>
      <xdr:colOff>180975</xdr:colOff>
      <xdr:row>0</xdr:row>
      <xdr:rowOff>0</xdr:rowOff>
    </xdr:from>
    <xdr:to>
      <xdr:col>15</xdr:col>
      <xdr:colOff>10283</xdr:colOff>
      <xdr:row>1</xdr:row>
      <xdr:rowOff>8550</xdr:rowOff>
    </xdr:to>
    <xdr:grpSp>
      <xdr:nvGrpSpPr>
        <xdr:cNvPr id="2" name="Grupo 1"/>
        <xdr:cNvGrpSpPr/>
      </xdr:nvGrpSpPr>
      <xdr:grpSpPr>
        <a:xfrm>
          <a:off x="6229350" y="0"/>
          <a:ext cx="61988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28575</xdr:colOff>
      <xdr:row>52</xdr:row>
      <xdr:rowOff>0</xdr:rowOff>
    </xdr:from>
    <xdr:to>
      <xdr:col>16</xdr:col>
      <xdr:colOff>0</xdr:colOff>
      <xdr:row>52</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52</xdr:row>
      <xdr:rowOff>0</xdr:rowOff>
    </xdr:from>
    <xdr:to>
      <xdr:col>5</xdr:col>
      <xdr:colOff>361950</xdr:colOff>
      <xdr:row>52</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52</xdr:row>
      <xdr:rowOff>0</xdr:rowOff>
    </xdr:from>
    <xdr:to>
      <xdr:col>16</xdr:col>
      <xdr:colOff>0</xdr:colOff>
      <xdr:row>52</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52</xdr:row>
      <xdr:rowOff>0</xdr:rowOff>
    </xdr:from>
    <xdr:to>
      <xdr:col>5</xdr:col>
      <xdr:colOff>361950</xdr:colOff>
      <xdr:row>52</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61</xdr:row>
      <xdr:rowOff>52386</xdr:rowOff>
    </xdr:from>
    <xdr:to>
      <xdr:col>16</xdr:col>
      <xdr:colOff>66675</xdr:colOff>
      <xdr:row>72</xdr:row>
      <xdr:rowOff>31750</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66675</xdr:colOff>
      <xdr:row>0</xdr:row>
      <xdr:rowOff>0</xdr:rowOff>
    </xdr:from>
    <xdr:to>
      <xdr:col>17</xdr:col>
      <xdr:colOff>10283</xdr:colOff>
      <xdr:row>1</xdr:row>
      <xdr:rowOff>8550</xdr:rowOff>
    </xdr:to>
    <xdr:grpSp>
      <xdr:nvGrpSpPr>
        <xdr:cNvPr id="11" name="Grupo 10"/>
        <xdr:cNvGrpSpPr/>
      </xdr:nvGrpSpPr>
      <xdr:grpSpPr>
        <a:xfrm>
          <a:off x="6115050" y="0"/>
          <a:ext cx="619883" cy="180000"/>
          <a:chOff x="4808367" y="7020272"/>
          <a:chExt cx="600833" cy="180000"/>
        </a:xfrm>
      </xdr:grpSpPr>
      <xdr:sp macro="" textlink="">
        <xdr:nvSpPr>
          <xdr:cNvPr id="12" name="Rectângulo 11"/>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356993</xdr:colOff>
      <xdr:row>1</xdr:row>
      <xdr:rowOff>4740</xdr:rowOff>
    </xdr:to>
    <xdr:grpSp>
      <xdr:nvGrpSpPr>
        <xdr:cNvPr id="2" name="Grupo 1"/>
        <xdr:cNvGrpSpPr/>
      </xdr:nvGrpSpPr>
      <xdr:grpSpPr>
        <a:xfrm>
          <a:off x="66675" y="0"/>
          <a:ext cx="595118" cy="17619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5962650"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6"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7"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9"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0.1167</cdr:x>
      <cdr:y>1</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203465"/>
          <a:ext cx="682174"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II/MSESS.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0.65921</cdr:x>
      <cdr:y>0.29605</cdr:y>
    </cdr:from>
    <cdr:to>
      <cdr:x>0.75264</cdr:x>
      <cdr:y>0.57605</cdr:y>
    </cdr:to>
    <cdr:sp macro="" textlink="">
      <cdr:nvSpPr>
        <cdr:cNvPr id="10" name="Text Box 5"/>
        <cdr:cNvSpPr txBox="1">
          <a:spLocks xmlns:a="http://schemas.openxmlformats.org/drawingml/2006/main" noChangeArrowheads="1"/>
        </cdr:cNvSpPr>
      </cdr:nvSpPr>
      <cdr:spPr bwMode="auto">
        <a:xfrm xmlns:a="http://schemas.openxmlformats.org/drawingml/2006/main">
          <a:off x="4162961" y="430774"/>
          <a:ext cx="590014" cy="407425"/>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59448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384</xdr:row>
      <xdr:rowOff>114300</xdr:rowOff>
    </xdr:to>
    <xdr:sp macro="" textlink="">
      <xdr:nvSpPr>
        <xdr:cNvPr id="2"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5" name="Grupo 4"/>
        <xdr:cNvGrpSpPr/>
      </xdr:nvGrpSpPr>
      <xdr:grpSpPr>
        <a:xfrm>
          <a:off x="6038850" y="0"/>
          <a:ext cx="612048" cy="180000"/>
          <a:chOff x="4797152" y="7020272"/>
          <a:chExt cx="612048" cy="180000"/>
        </a:xfrm>
      </xdr:grpSpPr>
      <xdr:sp macro="" textlink="">
        <xdr:nvSpPr>
          <xdr:cNvPr id="6" name="Rectângulo 5"/>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133350</xdr:colOff>
      <xdr:row>6</xdr:row>
      <xdr:rowOff>47625</xdr:rowOff>
    </xdr:from>
    <xdr:to>
      <xdr:col>8</xdr:col>
      <xdr:colOff>133350</xdr:colOff>
      <xdr:row>384</xdr:row>
      <xdr:rowOff>114300</xdr:rowOff>
    </xdr:to>
    <xdr:sp macro="" textlink="">
      <xdr:nvSpPr>
        <xdr:cNvPr id="9"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2" name="Grupo 11"/>
        <xdr:cNvGrpSpPr/>
      </xdr:nvGrpSpPr>
      <xdr:grpSpPr>
        <a:xfrm>
          <a:off x="6038850" y="0"/>
          <a:ext cx="612048"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8" name="Grupo 17"/>
        <xdr:cNvGrpSpPr/>
      </xdr:nvGrpSpPr>
      <xdr:grpSpPr>
        <a:xfrm>
          <a:off x="6038850" y="0"/>
          <a:ext cx="6120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47625</xdr:colOff>
      <xdr:row>56</xdr:row>
      <xdr:rowOff>9525</xdr:rowOff>
    </xdr:from>
    <xdr:to>
      <xdr:col>17</xdr:col>
      <xdr:colOff>38100</xdr:colOff>
      <xdr:row>68</xdr:row>
      <xdr:rowOff>104775</xdr:rowOff>
    </xdr:to>
    <xdr:graphicFrame macro="">
      <xdr:nvGraphicFramePr>
        <xdr:cNvPr id="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104775</xdr:colOff>
      <xdr:row>55</xdr:row>
      <xdr:rowOff>190500</xdr:rowOff>
    </xdr:from>
    <xdr:to>
      <xdr:col>6</xdr:col>
      <xdr:colOff>295275</xdr:colOff>
      <xdr:row>68</xdr:row>
      <xdr:rowOff>66675</xdr:rowOff>
    </xdr:to>
    <xdr:graphicFrame macro="">
      <xdr:nvGraphicFramePr>
        <xdr:cNvPr id="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0.52983</cdr:x>
      <cdr:y>0.30809</cdr:y>
    </cdr:from>
    <cdr:to>
      <cdr:x>0.98503</cdr:x>
      <cdr:y>0.539</cdr:y>
    </cdr:to>
    <cdr:sp macro="" textlink="">
      <cdr:nvSpPr>
        <cdr:cNvPr id="1890305" name="Text Box 1"/>
        <cdr:cNvSpPr txBox="1">
          <a:spLocks xmlns:a="http://schemas.openxmlformats.org/drawingml/2006/main" noChangeArrowheads="1"/>
        </cdr:cNvSpPr>
      </cdr:nvSpPr>
      <cdr:spPr bwMode="auto">
        <a:xfrm xmlns:a="http://schemas.openxmlformats.org/drawingml/2006/main">
          <a:off x="1688748" y="540204"/>
          <a:ext cx="1448152" cy="40248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0.32418</cdr:x>
      <cdr:y>0.59028</cdr:y>
    </cdr:from>
    <cdr:to>
      <cdr:x>0.57761</cdr:x>
      <cdr:y>0.7881</cdr:y>
    </cdr:to>
    <cdr:sp macro="" textlink="">
      <cdr:nvSpPr>
        <cdr:cNvPr id="1890306" name="Text Box 2"/>
        <cdr:cNvSpPr txBox="1">
          <a:spLocks xmlns:a="http://schemas.openxmlformats.org/drawingml/2006/main" noChangeArrowheads="1"/>
        </cdr:cNvSpPr>
      </cdr:nvSpPr>
      <cdr:spPr bwMode="auto">
        <a:xfrm xmlns:a="http://schemas.openxmlformats.org/drawingml/2006/main">
          <a:off x="1015901" y="1023281"/>
          <a:ext cx="794180"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28.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29.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1.xml><?xml version="1.0" encoding="utf-8"?>
<c:userShapes xmlns:c="http://schemas.openxmlformats.org/drawingml/2006/chart">
  <cdr:relSizeAnchor xmlns:cdr="http://schemas.openxmlformats.org/drawingml/2006/chartDrawing">
    <cdr:from>
      <cdr:x>0.55554</cdr:x>
      <cdr:y>0.39467</cdr:y>
    </cdr:from>
    <cdr:to>
      <cdr:x>0.59386</cdr:x>
      <cdr:y>0.43248</cdr:y>
    </cdr:to>
    <cdr:sp macro="" textlink="">
      <cdr:nvSpPr>
        <cdr:cNvPr id="1888257" name="Line 1"/>
        <cdr:cNvSpPr>
          <a:spLocks xmlns:a="http://schemas.openxmlformats.org/drawingml/2006/main" noChangeShapeType="1"/>
        </cdr:cNvSpPr>
      </cdr:nvSpPr>
      <cdr:spPr bwMode="auto">
        <a:xfrm xmlns:a="http://schemas.openxmlformats.org/drawingml/2006/main" flipV="1">
          <a:off x="1777953" y="684188"/>
          <a:ext cx="122640" cy="65546"/>
        </a:xfrm>
        <a:prstGeom xmlns:a="http://schemas.openxmlformats.org/drawingml/2006/main" prst="line">
          <a:avLst/>
        </a:prstGeom>
        <a:noFill xmlns:a="http://schemas.openxmlformats.org/drawingml/2006/main"/>
        <a:ln xmlns:a="http://schemas.openxmlformats.org/drawingml/2006/main" w="9525">
          <a:solidFill>
            <a:srgbClr val="808080"/>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2.xml><?xml version="1.0" encoding="utf-8"?>
<xdr:wsDr xmlns:xdr="http://schemas.openxmlformats.org/drawingml/2006/spreadsheetDrawing" xmlns:a="http://schemas.openxmlformats.org/drawingml/2006/main">
  <xdr:oneCellAnchor>
    <xdr:from>
      <xdr:col>4</xdr:col>
      <xdr:colOff>0</xdr:colOff>
      <xdr:row>68</xdr:row>
      <xdr:rowOff>0</xdr:rowOff>
    </xdr:from>
    <xdr:ext cx="76200" cy="200025"/>
    <xdr:sp macro="" textlink="">
      <xdr:nvSpPr>
        <xdr:cNvPr id="2"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5" name="Text Box 1029"/>
        <xdr:cNvSpPr txBox="1">
          <a:spLocks noChangeArrowheads="1"/>
        </xdr:cNvSpPr>
      </xdr:nvSpPr>
      <xdr:spPr bwMode="auto">
        <a:xfrm>
          <a:off x="33051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7" name="Text Box 1031"/>
        <xdr:cNvSpPr txBox="1">
          <a:spLocks noChangeArrowheads="1"/>
        </xdr:cNvSpPr>
      </xdr:nvSpPr>
      <xdr:spPr bwMode="auto">
        <a:xfrm>
          <a:off x="32956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1</xdr:col>
      <xdr:colOff>0</xdr:colOff>
      <xdr:row>0</xdr:row>
      <xdr:rowOff>0</xdr:rowOff>
    </xdr:from>
    <xdr:to>
      <xdr:col>3</xdr:col>
      <xdr:colOff>373923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1</xdr:col>
      <xdr:colOff>0</xdr:colOff>
      <xdr:row>0</xdr:row>
      <xdr:rowOff>0</xdr:rowOff>
    </xdr:from>
    <xdr:to>
      <xdr:col>3</xdr:col>
      <xdr:colOff>373923</xdr:colOff>
      <xdr:row>1</xdr:row>
      <xdr:rowOff>8550</xdr:rowOff>
    </xdr:to>
    <xdr:grpSp>
      <xdr:nvGrpSpPr>
        <xdr:cNvPr id="18" name="Grupo 17"/>
        <xdr:cNvGrpSpPr/>
      </xdr:nvGrpSpPr>
      <xdr:grpSpPr>
        <a:xfrm>
          <a:off x="66675" y="0"/>
          <a:ext cx="6120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oneCellAnchor>
    <xdr:from>
      <xdr:col>4</xdr:col>
      <xdr:colOff>0</xdr:colOff>
      <xdr:row>68</xdr:row>
      <xdr:rowOff>0</xdr:rowOff>
    </xdr:from>
    <xdr:ext cx="76200" cy="200025"/>
    <xdr:sp macro="" textlink="">
      <xdr:nvSpPr>
        <xdr:cNvPr id="23"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4"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5" name="Rectangle 1027"/>
        <xdr:cNvSpPr>
          <a:spLocks noChangeArrowheads="1"/>
        </xdr:cNvSpPr>
      </xdr:nvSpPr>
      <xdr:spPr bwMode="auto">
        <a:xfrm>
          <a:off x="3276600" y="6486525"/>
          <a:ext cx="3248024" cy="3581400"/>
        </a:xfrm>
        <a:prstGeom prst="rect">
          <a:avLst/>
        </a:prstGeom>
        <a:noFill/>
        <a:ln w="9525">
          <a:noFill/>
          <a:miter lim="800000"/>
          <a:headEnd/>
          <a:tailEnd/>
        </a:ln>
      </xdr:spPr>
    </xdr:sp>
    <xdr:clientData/>
  </xdr:twoCellAnchor>
  <xdr:twoCellAnchor>
    <xdr:from>
      <xdr:col>1</xdr:col>
      <xdr:colOff>0</xdr:colOff>
      <xdr:row>0</xdr:row>
      <xdr:rowOff>0</xdr:rowOff>
    </xdr:from>
    <xdr:to>
      <xdr:col>3</xdr:col>
      <xdr:colOff>373923</xdr:colOff>
      <xdr:row>1</xdr:row>
      <xdr:rowOff>8550</xdr:rowOff>
    </xdr:to>
    <xdr:grpSp>
      <xdr:nvGrpSpPr>
        <xdr:cNvPr id="28" name="Grupo 27"/>
        <xdr:cNvGrpSpPr/>
      </xdr:nvGrpSpPr>
      <xdr:grpSpPr>
        <a:xfrm>
          <a:off x="66675" y="0"/>
          <a:ext cx="612048" cy="180000"/>
          <a:chOff x="4797152" y="7020272"/>
          <a:chExt cx="612048" cy="180000"/>
        </a:xfrm>
      </xdr:grpSpPr>
      <xdr:sp macro="" textlink="">
        <xdr:nvSpPr>
          <xdr:cNvPr id="29" name="Rectângulo 2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0" name="Rectângulo 2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1" name="Rectângulo 3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33"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no tempo dos preços de um conjunto de bens e serviços considerados representativos da estrutura de consumo da população residente em Portugal. A estrutura de consumo da atual série do IPC (2008 = 100) bem como os bens e serviços que constituem o cabaz do indicador foram inferidos com base no Inquérito aos Orçamentos Familiares realizado em 2005 e 2006.</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8" name="Grupo 7"/>
        <xdr:cNvGrpSpPr/>
      </xdr:nvGrpSpPr>
      <xdr:grpSpPr>
        <a:xfrm>
          <a:off x="6153150"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47625</xdr:rowOff>
    </xdr:from>
    <xdr:to>
      <xdr:col>15</xdr:col>
      <xdr:colOff>209550</xdr:colOff>
      <xdr:row>85</xdr:row>
      <xdr:rowOff>28575</xdr:rowOff>
    </xdr:to>
    <xdr:sp macro="" textlink="">
      <xdr:nvSpPr>
        <xdr:cNvPr id="1465402" name="Text Box 2"/>
        <xdr:cNvSpPr txBox="1">
          <a:spLocks noChangeArrowheads="1"/>
        </xdr:cNvSpPr>
      </xdr:nvSpPr>
      <xdr:spPr bwMode="auto">
        <a:xfrm>
          <a:off x="133350" y="219075"/>
          <a:ext cx="3362325" cy="1235392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 Remuneração mensal ganho: 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105525"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419100</xdr:colOff>
      <xdr:row>0</xdr:row>
      <xdr:rowOff>0</xdr:rowOff>
    </xdr:from>
    <xdr:to>
      <xdr:col>14</xdr:col>
      <xdr:colOff>21498</xdr:colOff>
      <xdr:row>1</xdr:row>
      <xdr:rowOff>8550</xdr:rowOff>
    </xdr:to>
    <xdr:grpSp>
      <xdr:nvGrpSpPr>
        <xdr:cNvPr id="6" name="Grupo 5"/>
        <xdr:cNvGrpSpPr/>
      </xdr:nvGrpSpPr>
      <xdr:grpSpPr>
        <a:xfrm>
          <a:off x="6105525" y="0"/>
          <a:ext cx="583473"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579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579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II/MSESS. </a:t>
          </a:r>
        </a:p>
      </cdr:txBody>
    </cdr:sp>
  </cdr:relSizeAnchor>
</c:userShapes>
</file>

<file path=xl/drawings/drawing9.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II/MSESS.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ashboard"/>
      <sheetName val="Data"/>
      <sheetName val="Calculation"/>
      <sheetName val="links"/>
      <sheetName val="Folha2"/>
    </sheetNames>
    <sheetDataSet>
      <sheetData sheetId="0" refreshError="1"/>
      <sheetData sheetId="1" refreshError="1"/>
      <sheetData sheetId="2">
        <row r="7">
          <cell r="E7">
            <v>4</v>
          </cell>
        </row>
      </sheetData>
      <sheetData sheetId="3" refreshError="1"/>
      <sheetData sheetId="4" refreshError="1"/>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drawing" Target="../drawings/drawing33.xml"/><Relationship Id="rId4" Type="http://schemas.openxmlformats.org/officeDocument/2006/relationships/printerSettings" Target="../printerSettings/printerSettings29.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5" Type="http://schemas.openxmlformats.org/officeDocument/2006/relationships/drawing" Target="../drawings/drawing34.xml"/><Relationship Id="rId4" Type="http://schemas.openxmlformats.org/officeDocument/2006/relationships/printerSettings" Target="../printerSettings/printerSettings33.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6.bin"/><Relationship Id="rId7" Type="http://schemas.openxmlformats.org/officeDocument/2006/relationships/printerSettings" Target="../printerSettings/printerSettings37.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6" Type="http://schemas.openxmlformats.org/officeDocument/2006/relationships/hyperlink" Target="http://www.gee.min-economia.pt/" TargetMode="External"/><Relationship Id="rId5" Type="http://schemas.openxmlformats.org/officeDocument/2006/relationships/hyperlink" Target="mailto:dados@gee.min-economia.pt" TargetMode="External"/><Relationship Id="rId4" Type="http://schemas.openxmlformats.org/officeDocument/2006/relationships/hyperlink" Target="http://www.gee.min-economia.pt/pagina.aspx?js=0&amp;codigono=67637170AAAAAAAAAAAAAAAA"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sheetPr codeName="Folha1">
    <tabColor theme="9"/>
  </sheetPr>
  <dimension ref="A1:Q74"/>
  <sheetViews>
    <sheetView tabSelected="1" showRuler="0" zoomScaleNormal="100" workbookViewId="0"/>
  </sheetViews>
  <sheetFormatPr defaultRowHeight="12.75"/>
  <cols>
    <col min="1" max="1" width="1.42578125" style="166" customWidth="1"/>
    <col min="2" max="2" width="2.5703125" style="166" customWidth="1"/>
    <col min="3" max="4" width="16.28515625" style="166" customWidth="1"/>
    <col min="5" max="5" width="2.42578125" style="324" customWidth="1"/>
    <col min="6" max="6" width="1" style="166" customWidth="1"/>
    <col min="7" max="7" width="14" style="166" customWidth="1"/>
    <col min="8" max="8" width="5.5703125" style="166" customWidth="1"/>
    <col min="9" max="9" width="4.140625" style="166" customWidth="1"/>
    <col min="10" max="10" width="34.5703125" style="166" customWidth="1"/>
    <col min="11" max="11" width="2.42578125" style="166" customWidth="1"/>
    <col min="12" max="12" width="1.42578125" style="166" customWidth="1"/>
    <col min="13" max="13" width="8.140625" style="166" customWidth="1"/>
    <col min="14" max="16384" width="9.140625" style="166"/>
  </cols>
  <sheetData>
    <row r="1" spans="1:17" ht="7.5" customHeight="1">
      <c r="A1" s="340"/>
      <c r="B1" s="337"/>
      <c r="C1" s="337"/>
      <c r="D1" s="337"/>
      <c r="E1" s="939"/>
      <c r="F1" s="337"/>
      <c r="G1" s="337"/>
      <c r="H1" s="337"/>
      <c r="I1" s="337"/>
      <c r="J1" s="337"/>
      <c r="K1" s="337"/>
      <c r="L1" s="337"/>
    </row>
    <row r="2" spans="1:17" ht="17.25" customHeight="1">
      <c r="A2" s="340"/>
      <c r="B2" s="314"/>
      <c r="C2" s="315"/>
      <c r="D2" s="315"/>
      <c r="E2" s="940"/>
      <c r="F2" s="315"/>
      <c r="G2" s="315"/>
      <c r="H2" s="315"/>
      <c r="I2" s="316"/>
      <c r="J2" s="317"/>
      <c r="K2" s="317"/>
      <c r="L2" s="340"/>
    </row>
    <row r="3" spans="1:17">
      <c r="A3" s="340"/>
      <c r="B3" s="314"/>
      <c r="C3" s="315"/>
      <c r="D3" s="315"/>
      <c r="E3" s="940"/>
      <c r="F3" s="315"/>
      <c r="G3" s="315"/>
      <c r="H3" s="315"/>
      <c r="I3" s="316"/>
      <c r="J3" s="314"/>
      <c r="K3" s="317"/>
      <c r="L3" s="340"/>
    </row>
    <row r="4" spans="1:17" ht="33.75" customHeight="1">
      <c r="A4" s="340"/>
      <c r="B4" s="314"/>
      <c r="C4" s="316"/>
      <c r="D4" s="316"/>
      <c r="E4" s="941"/>
      <c r="F4" s="316"/>
      <c r="G4" s="316"/>
      <c r="H4" s="316"/>
      <c r="I4" s="316"/>
      <c r="J4" s="318" t="s">
        <v>35</v>
      </c>
      <c r="K4" s="314"/>
      <c r="L4" s="340"/>
    </row>
    <row r="5" spans="1:17" s="171" customFormat="1" ht="12.75" customHeight="1">
      <c r="A5" s="342"/>
      <c r="B5" s="1507"/>
      <c r="C5" s="1507"/>
      <c r="D5" s="1507"/>
      <c r="E5" s="1507"/>
      <c r="F5" s="337"/>
      <c r="G5" s="319"/>
      <c r="H5" s="319"/>
      <c r="I5" s="319"/>
      <c r="J5" s="320"/>
      <c r="K5" s="321"/>
      <c r="L5" s="340"/>
    </row>
    <row r="6" spans="1:17" ht="12.75" customHeight="1">
      <c r="A6" s="340"/>
      <c r="B6" s="340"/>
      <c r="C6" s="337"/>
      <c r="D6" s="337"/>
      <c r="E6" s="939"/>
      <c r="F6" s="337"/>
      <c r="G6" s="319"/>
      <c r="H6" s="319"/>
      <c r="I6" s="319"/>
      <c r="J6" s="320"/>
      <c r="K6" s="321"/>
      <c r="L6" s="340"/>
      <c r="O6" s="322"/>
    </row>
    <row r="7" spans="1:17" ht="12.75" customHeight="1">
      <c r="A7" s="340"/>
      <c r="B7" s="340"/>
      <c r="C7" s="337"/>
      <c r="D7" s="337"/>
      <c r="E7" s="939"/>
      <c r="F7" s="337"/>
      <c r="G7" s="319"/>
      <c r="H7" s="319"/>
      <c r="I7" s="336"/>
      <c r="J7" s="320"/>
      <c r="K7" s="321"/>
      <c r="L7" s="340"/>
      <c r="N7" s="323"/>
      <c r="O7" s="324"/>
    </row>
    <row r="8" spans="1:17" ht="12.75" customHeight="1">
      <c r="A8" s="340"/>
      <c r="B8" s="340"/>
      <c r="C8" s="337"/>
      <c r="D8" s="337"/>
      <c r="E8" s="939"/>
      <c r="F8" s="337"/>
      <c r="G8" s="319"/>
      <c r="H8" s="319"/>
      <c r="I8" s="319"/>
      <c r="J8" s="320"/>
      <c r="K8" s="321"/>
      <c r="L8" s="340"/>
      <c r="N8" s="325"/>
    </row>
    <row r="9" spans="1:17" ht="12.75" customHeight="1">
      <c r="A9" s="340"/>
      <c r="B9" s="340"/>
      <c r="C9" s="337"/>
      <c r="D9" s="337"/>
      <c r="E9" s="939"/>
      <c r="F9" s="337"/>
      <c r="G9" s="319"/>
      <c r="H9" s="319"/>
      <c r="I9" s="319"/>
      <c r="J9" s="320"/>
      <c r="K9" s="321"/>
      <c r="L9" s="340"/>
      <c r="N9" s="325"/>
    </row>
    <row r="10" spans="1:17" ht="12.75" customHeight="1">
      <c r="A10" s="340"/>
      <c r="B10" s="340"/>
      <c r="C10" s="337"/>
      <c r="D10" s="337"/>
      <c r="E10" s="939"/>
      <c r="F10" s="337"/>
      <c r="G10" s="319"/>
      <c r="H10" s="319"/>
      <c r="I10" s="319"/>
      <c r="J10" s="320"/>
      <c r="K10" s="321"/>
      <c r="L10" s="340"/>
    </row>
    <row r="11" spans="1:17">
      <c r="A11" s="340"/>
      <c r="B11" s="340"/>
      <c r="C11" s="337"/>
      <c r="D11" s="337"/>
      <c r="E11" s="939"/>
      <c r="F11" s="337"/>
      <c r="G11" s="319"/>
      <c r="H11" s="319"/>
      <c r="I11" s="319"/>
      <c r="J11" s="320"/>
      <c r="K11" s="321"/>
      <c r="L11" s="340"/>
    </row>
    <row r="12" spans="1:17">
      <c r="A12" s="340"/>
      <c r="B12" s="357" t="s">
        <v>27</v>
      </c>
      <c r="C12" s="355"/>
      <c r="D12" s="355"/>
      <c r="E12" s="942"/>
      <c r="F12" s="337"/>
      <c r="G12" s="319"/>
      <c r="H12" s="319"/>
      <c r="I12" s="319"/>
      <c r="J12" s="320"/>
      <c r="K12" s="321"/>
      <c r="L12" s="340"/>
    </row>
    <row r="13" spans="1:17" ht="13.5" thickBot="1">
      <c r="A13" s="340"/>
      <c r="B13" s="340"/>
      <c r="C13" s="337"/>
      <c r="D13" s="337"/>
      <c r="E13" s="939"/>
      <c r="F13" s="337"/>
      <c r="G13" s="319"/>
      <c r="H13" s="319"/>
      <c r="I13" s="319"/>
      <c r="J13" s="320"/>
      <c r="K13" s="321"/>
      <c r="L13" s="340"/>
      <c r="Q13" s="326"/>
    </row>
    <row r="14" spans="1:17" ht="13.5" thickBot="1">
      <c r="A14" s="340"/>
      <c r="B14" s="362"/>
      <c r="C14" s="349" t="s">
        <v>21</v>
      </c>
      <c r="D14" s="349"/>
      <c r="E14" s="943">
        <v>3</v>
      </c>
      <c r="F14" s="337"/>
      <c r="G14" s="319"/>
      <c r="H14" s="319"/>
      <c r="I14" s="319"/>
      <c r="J14" s="320"/>
      <c r="K14" s="321"/>
      <c r="L14" s="340"/>
      <c r="Q14" s="326"/>
    </row>
    <row r="15" spans="1:17" ht="13.5" thickBot="1">
      <c r="A15" s="340"/>
      <c r="B15" s="340"/>
      <c r="C15" s="356"/>
      <c r="D15" s="356"/>
      <c r="E15" s="944"/>
      <c r="F15" s="337"/>
      <c r="G15" s="319"/>
      <c r="H15" s="319"/>
      <c r="I15" s="319"/>
      <c r="J15" s="320"/>
      <c r="K15" s="321"/>
      <c r="L15" s="340"/>
      <c r="Q15" s="326"/>
    </row>
    <row r="16" spans="1:17" ht="13.5" thickBot="1">
      <c r="A16" s="340"/>
      <c r="B16" s="362"/>
      <c r="C16" s="349" t="s">
        <v>33</v>
      </c>
      <c r="D16" s="349"/>
      <c r="E16" s="945">
        <v>4</v>
      </c>
      <c r="F16" s="337"/>
      <c r="G16" s="319"/>
      <c r="H16" s="319"/>
      <c r="I16" s="319"/>
      <c r="J16" s="320"/>
      <c r="K16" s="321"/>
      <c r="L16" s="340"/>
      <c r="Q16" s="326"/>
    </row>
    <row r="17" spans="1:17" ht="13.5" thickBot="1">
      <c r="A17" s="340"/>
      <c r="B17" s="341"/>
      <c r="C17" s="347"/>
      <c r="D17" s="347"/>
      <c r="E17" s="946"/>
      <c r="F17" s="337"/>
      <c r="G17" s="319"/>
      <c r="H17" s="319"/>
      <c r="I17" s="319"/>
      <c r="J17" s="320"/>
      <c r="K17" s="321"/>
      <c r="L17" s="340"/>
      <c r="Q17" s="326"/>
    </row>
    <row r="18" spans="1:17" ht="13.5" customHeight="1" thickBot="1">
      <c r="A18" s="340"/>
      <c r="B18" s="361"/>
      <c r="C18" s="346" t="s">
        <v>32</v>
      </c>
      <c r="D18" s="346"/>
      <c r="E18" s="945">
        <v>6</v>
      </c>
      <c r="F18" s="337"/>
      <c r="G18" s="319"/>
      <c r="H18" s="319"/>
      <c r="I18" s="319"/>
      <c r="J18" s="320"/>
      <c r="K18" s="321"/>
      <c r="L18" s="340"/>
    </row>
    <row r="19" spans="1:17">
      <c r="A19" s="340"/>
      <c r="B19" s="353"/>
      <c r="C19" s="1514" t="s">
        <v>2</v>
      </c>
      <c r="D19" s="1514"/>
      <c r="E19" s="944">
        <v>6</v>
      </c>
      <c r="F19" s="337"/>
      <c r="G19" s="319"/>
      <c r="H19" s="319"/>
      <c r="I19" s="319"/>
      <c r="J19" s="320"/>
      <c r="K19" s="321"/>
      <c r="L19" s="340"/>
    </row>
    <row r="20" spans="1:17">
      <c r="A20" s="340"/>
      <c r="B20" s="353"/>
      <c r="C20" s="1514" t="s">
        <v>13</v>
      </c>
      <c r="D20" s="1514"/>
      <c r="E20" s="944">
        <v>7</v>
      </c>
      <c r="F20" s="337"/>
      <c r="G20" s="319"/>
      <c r="H20" s="319"/>
      <c r="I20" s="319"/>
      <c r="J20" s="320"/>
      <c r="K20" s="321"/>
      <c r="L20" s="340"/>
    </row>
    <row r="21" spans="1:17">
      <c r="A21" s="340"/>
      <c r="B21" s="353"/>
      <c r="C21" s="1514" t="s">
        <v>7</v>
      </c>
      <c r="D21" s="1514"/>
      <c r="E21" s="944">
        <v>8</v>
      </c>
      <c r="F21" s="337"/>
      <c r="G21" s="319"/>
      <c r="H21" s="319"/>
      <c r="I21" s="319"/>
      <c r="J21" s="320"/>
      <c r="K21" s="321"/>
      <c r="L21" s="340"/>
    </row>
    <row r="22" spans="1:17">
      <c r="A22" s="340"/>
      <c r="B22" s="354"/>
      <c r="C22" s="1514" t="s">
        <v>535</v>
      </c>
      <c r="D22" s="1514"/>
      <c r="E22" s="944">
        <v>9</v>
      </c>
      <c r="F22" s="337"/>
      <c r="G22" s="327"/>
      <c r="H22" s="319"/>
      <c r="I22" s="319"/>
      <c r="J22" s="320"/>
      <c r="K22" s="321"/>
      <c r="L22" s="340"/>
    </row>
    <row r="23" spans="1:17" ht="22.5" customHeight="1">
      <c r="A23" s="340"/>
      <c r="B23" s="343"/>
      <c r="C23" s="1516" t="s">
        <v>28</v>
      </c>
      <c r="D23" s="1516"/>
      <c r="E23" s="944">
        <v>10</v>
      </c>
      <c r="F23" s="337"/>
      <c r="G23" s="319"/>
      <c r="H23" s="319"/>
      <c r="I23" s="319"/>
      <c r="J23" s="320"/>
      <c r="K23" s="321"/>
      <c r="L23" s="340"/>
    </row>
    <row r="24" spans="1:17">
      <c r="A24" s="340"/>
      <c r="B24" s="343"/>
      <c r="C24" s="1514" t="s">
        <v>25</v>
      </c>
      <c r="D24" s="1514"/>
      <c r="E24" s="944">
        <v>11</v>
      </c>
      <c r="F24" s="337"/>
      <c r="G24" s="319"/>
      <c r="H24" s="319"/>
      <c r="I24" s="319"/>
      <c r="J24" s="320"/>
      <c r="K24" s="321"/>
      <c r="L24" s="340"/>
    </row>
    <row r="25" spans="1:17" ht="12.75" customHeight="1" thickBot="1">
      <c r="A25" s="340"/>
      <c r="B25" s="337"/>
      <c r="C25" s="345"/>
      <c r="D25" s="345"/>
      <c r="E25" s="944"/>
      <c r="F25" s="337"/>
      <c r="G25" s="319"/>
      <c r="H25" s="1508">
        <v>41883</v>
      </c>
      <c r="I25" s="1509"/>
      <c r="J25" s="1509"/>
      <c r="K25" s="327"/>
      <c r="L25" s="340"/>
    </row>
    <row r="26" spans="1:17" ht="13.5" customHeight="1" thickBot="1">
      <c r="A26" s="340"/>
      <c r="B26" s="450"/>
      <c r="C26" s="346" t="s">
        <v>12</v>
      </c>
      <c r="D26" s="346"/>
      <c r="E26" s="945">
        <v>12</v>
      </c>
      <c r="F26" s="337"/>
      <c r="G26" s="319"/>
      <c r="H26" s="1509"/>
      <c r="I26" s="1509"/>
      <c r="J26" s="1509"/>
      <c r="K26" s="327"/>
      <c r="L26" s="340"/>
    </row>
    <row r="27" spans="1:17" ht="12.75" hidden="1" customHeight="1">
      <c r="A27" s="340"/>
      <c r="B27" s="338"/>
      <c r="C27" s="1514" t="s">
        <v>45</v>
      </c>
      <c r="D27" s="1514"/>
      <c r="E27" s="944">
        <v>12</v>
      </c>
      <c r="F27" s="337"/>
      <c r="G27" s="319"/>
      <c r="H27" s="1509"/>
      <c r="I27" s="1509"/>
      <c r="J27" s="1509"/>
      <c r="K27" s="327"/>
      <c r="L27" s="340"/>
    </row>
    <row r="28" spans="1:17" ht="22.5" customHeight="1">
      <c r="A28" s="340"/>
      <c r="B28" s="338"/>
      <c r="C28" s="1519" t="s">
        <v>475</v>
      </c>
      <c r="D28" s="1519"/>
      <c r="E28" s="944">
        <v>12</v>
      </c>
      <c r="F28" s="337"/>
      <c r="G28" s="319"/>
      <c r="H28" s="1509"/>
      <c r="I28" s="1509"/>
      <c r="J28" s="1509"/>
      <c r="K28" s="327"/>
      <c r="L28" s="340"/>
    </row>
    <row r="29" spans="1:17" ht="12.75" customHeight="1" thickBot="1">
      <c r="A29" s="340"/>
      <c r="B29" s="343"/>
      <c r="C29" s="352"/>
      <c r="D29" s="352"/>
      <c r="E29" s="946"/>
      <c r="F29" s="337"/>
      <c r="G29" s="319"/>
      <c r="H29" s="1509"/>
      <c r="I29" s="1509"/>
      <c r="J29" s="1509"/>
      <c r="K29" s="327"/>
      <c r="L29" s="340"/>
    </row>
    <row r="30" spans="1:17" ht="13.5" customHeight="1" thickBot="1">
      <c r="A30" s="340"/>
      <c r="B30" s="360"/>
      <c r="C30" s="346" t="s">
        <v>11</v>
      </c>
      <c r="D30" s="346"/>
      <c r="E30" s="945">
        <v>13</v>
      </c>
      <c r="F30" s="337"/>
      <c r="G30" s="319"/>
      <c r="H30" s="1509"/>
      <c r="I30" s="1509"/>
      <c r="J30" s="1509"/>
      <c r="K30" s="327"/>
      <c r="L30" s="340"/>
    </row>
    <row r="31" spans="1:17" ht="12.75" customHeight="1">
      <c r="A31" s="340"/>
      <c r="B31" s="338"/>
      <c r="C31" s="1511" t="s">
        <v>18</v>
      </c>
      <c r="D31" s="1511"/>
      <c r="E31" s="944">
        <v>13</v>
      </c>
      <c r="F31" s="337"/>
      <c r="G31" s="319"/>
      <c r="H31" s="1509"/>
      <c r="I31" s="1509"/>
      <c r="J31" s="1509"/>
      <c r="K31" s="327"/>
      <c r="L31" s="340"/>
    </row>
    <row r="32" spans="1:17" ht="12.75" customHeight="1">
      <c r="A32" s="340"/>
      <c r="B32" s="338"/>
      <c r="C32" s="1517" t="s">
        <v>8</v>
      </c>
      <c r="D32" s="1517"/>
      <c r="E32" s="944">
        <v>14</v>
      </c>
      <c r="F32" s="337"/>
      <c r="G32" s="319"/>
      <c r="H32" s="328"/>
      <c r="I32" s="328"/>
      <c r="J32" s="328"/>
      <c r="K32" s="327"/>
      <c r="L32" s="340"/>
    </row>
    <row r="33" spans="1:12" ht="12.75" customHeight="1">
      <c r="A33" s="340"/>
      <c r="B33" s="338"/>
      <c r="C33" s="1517" t="s">
        <v>26</v>
      </c>
      <c r="D33" s="1517"/>
      <c r="E33" s="944">
        <v>14</v>
      </c>
      <c r="F33" s="337"/>
      <c r="G33" s="319"/>
      <c r="H33" s="328"/>
      <c r="I33" s="328"/>
      <c r="J33" s="328"/>
      <c r="K33" s="327"/>
      <c r="L33" s="340"/>
    </row>
    <row r="34" spans="1:12" ht="12.75" customHeight="1">
      <c r="A34" s="340"/>
      <c r="B34" s="338"/>
      <c r="C34" s="1517" t="s">
        <v>6</v>
      </c>
      <c r="D34" s="1517"/>
      <c r="E34" s="944">
        <v>15</v>
      </c>
      <c r="F34" s="337"/>
      <c r="G34" s="319"/>
      <c r="H34" s="328"/>
      <c r="I34" s="328"/>
      <c r="J34" s="328"/>
      <c r="K34" s="327"/>
      <c r="L34" s="340"/>
    </row>
    <row r="35" spans="1:12" ht="22.5" customHeight="1">
      <c r="A35" s="340"/>
      <c r="B35" s="338"/>
      <c r="C35" s="1511" t="s">
        <v>49</v>
      </c>
      <c r="D35" s="1511"/>
      <c r="E35" s="944">
        <v>16</v>
      </c>
      <c r="F35" s="337"/>
      <c r="G35" s="319"/>
      <c r="H35" s="328"/>
      <c r="I35" s="328"/>
      <c r="J35" s="328"/>
      <c r="K35" s="327"/>
      <c r="L35" s="340"/>
    </row>
    <row r="36" spans="1:12" ht="12.75" customHeight="1">
      <c r="A36" s="340"/>
      <c r="B36" s="344"/>
      <c r="C36" s="1517" t="s">
        <v>14</v>
      </c>
      <c r="D36" s="1517"/>
      <c r="E36" s="944">
        <v>16</v>
      </c>
      <c r="F36" s="337"/>
      <c r="G36" s="319"/>
      <c r="H36" s="319"/>
      <c r="I36" s="319"/>
      <c r="J36" s="320"/>
      <c r="K36" s="321"/>
      <c r="L36" s="340"/>
    </row>
    <row r="37" spans="1:12" ht="12.75" customHeight="1">
      <c r="A37" s="340"/>
      <c r="B37" s="338"/>
      <c r="C37" s="1514" t="s">
        <v>31</v>
      </c>
      <c r="D37" s="1514"/>
      <c r="E37" s="944">
        <v>17</v>
      </c>
      <c r="F37" s="337"/>
      <c r="G37" s="319"/>
      <c r="H37" s="319"/>
      <c r="I37" s="319"/>
      <c r="J37" s="329"/>
      <c r="K37" s="329"/>
      <c r="L37" s="340"/>
    </row>
    <row r="38" spans="1:12" ht="13.5" thickBot="1">
      <c r="A38" s="340"/>
      <c r="B38" s="340"/>
      <c r="C38" s="337"/>
      <c r="D38" s="337"/>
      <c r="E38" s="946"/>
      <c r="F38" s="337"/>
      <c r="G38" s="319"/>
      <c r="H38" s="319"/>
      <c r="I38" s="319"/>
      <c r="J38" s="329"/>
      <c r="K38" s="329"/>
      <c r="L38" s="340"/>
    </row>
    <row r="39" spans="1:12" ht="13.5" customHeight="1" thickBot="1">
      <c r="A39" s="340"/>
      <c r="B39" s="429"/>
      <c r="C39" s="1512" t="s">
        <v>29</v>
      </c>
      <c r="D39" s="1513"/>
      <c r="E39" s="945">
        <v>18</v>
      </c>
      <c r="F39" s="337"/>
      <c r="G39" s="319"/>
      <c r="H39" s="319"/>
      <c r="I39" s="319"/>
      <c r="J39" s="329"/>
      <c r="K39" s="329"/>
      <c r="L39" s="340"/>
    </row>
    <row r="40" spans="1:12">
      <c r="A40" s="340"/>
      <c r="B40" s="340"/>
      <c r="C40" s="1514" t="s">
        <v>30</v>
      </c>
      <c r="D40" s="1514"/>
      <c r="E40" s="944">
        <v>18</v>
      </c>
      <c r="F40" s="337"/>
      <c r="G40" s="319"/>
      <c r="H40" s="319"/>
      <c r="I40" s="319"/>
      <c r="J40" s="330"/>
      <c r="K40" s="330"/>
      <c r="L40" s="340"/>
    </row>
    <row r="41" spans="1:12">
      <c r="A41" s="340"/>
      <c r="B41" s="344"/>
      <c r="C41" s="1514" t="s">
        <v>0</v>
      </c>
      <c r="D41" s="1514"/>
      <c r="E41" s="944">
        <v>19</v>
      </c>
      <c r="F41" s="337"/>
      <c r="G41" s="319"/>
      <c r="H41" s="319"/>
      <c r="I41" s="319"/>
      <c r="J41" s="331"/>
      <c r="K41" s="332"/>
      <c r="L41" s="340"/>
    </row>
    <row r="42" spans="1:12">
      <c r="A42" s="340"/>
      <c r="B42" s="344"/>
      <c r="C42" s="1514" t="s">
        <v>16</v>
      </c>
      <c r="D42" s="1514"/>
      <c r="E42" s="944">
        <v>19</v>
      </c>
      <c r="F42" s="337"/>
      <c r="G42" s="319"/>
      <c r="H42" s="319"/>
      <c r="I42" s="319"/>
      <c r="J42" s="331"/>
      <c r="K42" s="332"/>
      <c r="L42" s="340"/>
    </row>
    <row r="43" spans="1:12">
      <c r="A43" s="340"/>
      <c r="B43" s="344"/>
      <c r="C43" s="1514" t="s">
        <v>1</v>
      </c>
      <c r="D43" s="1514"/>
      <c r="E43" s="947">
        <v>19</v>
      </c>
      <c r="F43" s="347"/>
      <c r="G43" s="333"/>
      <c r="H43" s="334"/>
      <c r="I43" s="333"/>
      <c r="J43" s="333"/>
      <c r="K43" s="333"/>
      <c r="L43" s="340"/>
    </row>
    <row r="44" spans="1:12">
      <c r="A44" s="340"/>
      <c r="B44" s="344"/>
      <c r="C44" s="1514" t="s">
        <v>22</v>
      </c>
      <c r="D44" s="1514"/>
      <c r="E44" s="947">
        <v>19</v>
      </c>
      <c r="F44" s="347"/>
      <c r="G44" s="333"/>
      <c r="H44" s="334"/>
      <c r="I44" s="333"/>
      <c r="J44" s="333"/>
      <c r="K44" s="333"/>
      <c r="L44" s="340"/>
    </row>
    <row r="45" spans="1:12" ht="12.75" customHeight="1" thickBot="1">
      <c r="A45" s="340"/>
      <c r="B45" s="343"/>
      <c r="C45" s="343"/>
      <c r="D45" s="343"/>
      <c r="E45" s="948"/>
      <c r="F45" s="339"/>
      <c r="G45" s="331"/>
      <c r="H45" s="334"/>
      <c r="I45" s="331"/>
      <c r="J45" s="331"/>
      <c r="K45" s="332"/>
      <c r="L45" s="340"/>
    </row>
    <row r="46" spans="1:12" ht="13.5" customHeight="1" thickBot="1">
      <c r="A46" s="340"/>
      <c r="B46" s="363"/>
      <c r="C46" s="1515" t="s">
        <v>38</v>
      </c>
      <c r="D46" s="1513"/>
      <c r="E46" s="943">
        <v>20</v>
      </c>
      <c r="F46" s="339"/>
      <c r="G46" s="331"/>
      <c r="H46" s="334"/>
      <c r="I46" s="331"/>
      <c r="J46" s="331"/>
      <c r="K46" s="332"/>
      <c r="L46" s="340"/>
    </row>
    <row r="47" spans="1:12">
      <c r="A47" s="340"/>
      <c r="B47" s="340"/>
      <c r="C47" s="1514" t="s">
        <v>47</v>
      </c>
      <c r="D47" s="1514"/>
      <c r="E47" s="947">
        <v>20</v>
      </c>
      <c r="F47" s="339"/>
      <c r="G47" s="331"/>
      <c r="H47" s="334"/>
      <c r="I47" s="331"/>
      <c r="J47" s="331"/>
      <c r="K47" s="332"/>
      <c r="L47" s="340"/>
    </row>
    <row r="48" spans="1:12" ht="12.75" customHeight="1">
      <c r="A48" s="340"/>
      <c r="B48" s="343"/>
      <c r="C48" s="1516" t="s">
        <v>646</v>
      </c>
      <c r="D48" s="1516"/>
      <c r="E48" s="949">
        <v>21</v>
      </c>
      <c r="F48" s="339"/>
      <c r="G48" s="331"/>
      <c r="H48" s="334"/>
      <c r="I48" s="331"/>
      <c r="J48" s="331"/>
      <c r="K48" s="332"/>
      <c r="L48" s="340"/>
    </row>
    <row r="49" spans="1:12" ht="11.25" customHeight="1" thickBot="1">
      <c r="A49" s="340"/>
      <c r="B49" s="340"/>
      <c r="C49" s="348"/>
      <c r="D49" s="348"/>
      <c r="E49" s="944"/>
      <c r="F49" s="339"/>
      <c r="G49" s="331"/>
      <c r="H49" s="334"/>
      <c r="I49" s="331"/>
      <c r="J49" s="331"/>
      <c r="K49" s="332"/>
      <c r="L49" s="340"/>
    </row>
    <row r="50" spans="1:12" ht="13.5" thickBot="1">
      <c r="A50" s="340"/>
      <c r="B50" s="359"/>
      <c r="C50" s="349" t="s">
        <v>4</v>
      </c>
      <c r="D50" s="349"/>
      <c r="E50" s="943">
        <v>22</v>
      </c>
      <c r="F50" s="347"/>
      <c r="G50" s="333"/>
      <c r="H50" s="334"/>
      <c r="I50" s="333"/>
      <c r="J50" s="333"/>
      <c r="K50" s="333"/>
      <c r="L50" s="340"/>
    </row>
    <row r="51" spans="1:12" ht="23.25" customHeight="1">
      <c r="A51" s="340"/>
      <c r="B51" s="350"/>
      <c r="C51" s="351"/>
      <c r="D51" s="351"/>
      <c r="E51" s="950"/>
      <c r="F51" s="339"/>
      <c r="G51" s="331"/>
      <c r="H51" s="334"/>
      <c r="I51" s="331"/>
      <c r="J51" s="331"/>
      <c r="K51" s="332"/>
      <c r="L51" s="340"/>
    </row>
    <row r="52" spans="1:12" ht="21" customHeight="1">
      <c r="A52" s="340"/>
      <c r="B52" s="340"/>
      <c r="C52" s="338"/>
      <c r="D52" s="338"/>
      <c r="E52" s="948"/>
      <c r="F52" s="339"/>
      <c r="G52" s="331"/>
      <c r="H52" s="334"/>
      <c r="I52" s="331"/>
      <c r="J52" s="331"/>
      <c r="K52" s="332"/>
      <c r="L52" s="340"/>
    </row>
    <row r="53" spans="1:12" ht="19.5" customHeight="1">
      <c r="A53" s="340"/>
      <c r="B53" s="937" t="s">
        <v>50</v>
      </c>
      <c r="C53" s="937"/>
      <c r="D53" s="358"/>
      <c r="E53" s="951"/>
      <c r="F53" s="339"/>
      <c r="G53" s="331"/>
      <c r="H53" s="334"/>
      <c r="I53" s="331"/>
      <c r="J53" s="331"/>
      <c r="K53" s="332"/>
      <c r="L53" s="340"/>
    </row>
    <row r="54" spans="1:12" ht="22.5" customHeight="1">
      <c r="A54" s="340"/>
      <c r="B54" s="340"/>
      <c r="C54" s="340"/>
      <c r="D54" s="340"/>
      <c r="E54" s="951"/>
      <c r="F54" s="339"/>
      <c r="G54" s="331"/>
      <c r="H54" s="334"/>
      <c r="I54" s="331"/>
      <c r="J54" s="331"/>
      <c r="K54" s="332"/>
      <c r="L54" s="340"/>
    </row>
    <row r="55" spans="1:12" ht="22.5" customHeight="1">
      <c r="A55" s="340"/>
      <c r="B55" s="938" t="s">
        <v>445</v>
      </c>
      <c r="C55" s="936"/>
      <c r="D55" s="1294">
        <v>41912</v>
      </c>
      <c r="E55" s="1124" t="s">
        <v>650</v>
      </c>
      <c r="F55" s="936"/>
      <c r="G55" s="331"/>
      <c r="H55" s="334"/>
      <c r="I55" s="331"/>
      <c r="J55" s="331"/>
      <c r="K55" s="332"/>
      <c r="L55" s="340"/>
    </row>
    <row r="56" spans="1:12" ht="22.5" customHeight="1">
      <c r="A56" s="340"/>
      <c r="B56" s="938" t="s">
        <v>446</v>
      </c>
      <c r="C56" s="430"/>
      <c r="D56" s="1294">
        <v>41912</v>
      </c>
      <c r="E56" s="1124" t="s">
        <v>650</v>
      </c>
      <c r="F56" s="431"/>
      <c r="G56" s="331"/>
      <c r="H56" s="334"/>
      <c r="I56" s="331"/>
      <c r="J56" s="331"/>
      <c r="K56" s="332"/>
      <c r="L56" s="340"/>
    </row>
    <row r="57" spans="1:12" s="171" customFormat="1" ht="18" customHeight="1">
      <c r="A57" s="342"/>
      <c r="B57" s="1518" t="s">
        <v>651</v>
      </c>
      <c r="C57" s="1518"/>
      <c r="D57" s="1518"/>
      <c r="E57" s="948"/>
      <c r="F57" s="338"/>
      <c r="G57" s="335"/>
      <c r="H57" s="335"/>
      <c r="I57" s="335"/>
      <c r="J57" s="335"/>
      <c r="K57" s="335"/>
      <c r="L57" s="342"/>
    </row>
    <row r="58" spans="1:12" ht="7.5" customHeight="1">
      <c r="A58" s="340"/>
      <c r="B58" s="1518"/>
      <c r="C58" s="1518"/>
      <c r="D58" s="1518"/>
      <c r="E58" s="952"/>
      <c r="F58" s="341"/>
      <c r="G58" s="341"/>
      <c r="H58" s="341"/>
      <c r="I58" s="341"/>
      <c r="J58" s="341"/>
      <c r="K58" s="341"/>
      <c r="L58" s="341"/>
    </row>
    <row r="59" spans="1:12" ht="21" customHeight="1"/>
    <row r="60" spans="1:12" ht="21" customHeight="1"/>
    <row r="70" spans="11:12" ht="8.25" customHeight="1"/>
    <row r="72" spans="11:12" ht="9" customHeight="1">
      <c r="L72" s="184"/>
    </row>
    <row r="73" spans="11:12" ht="8.25" customHeight="1">
      <c r="K73" s="1510"/>
      <c r="L73" s="1510"/>
    </row>
    <row r="74" spans="11:12" ht="9.75" customHeight="1"/>
  </sheetData>
  <mergeCells count="28">
    <mergeCell ref="B57:D58"/>
    <mergeCell ref="C24:D24"/>
    <mergeCell ref="C19:D19"/>
    <mergeCell ref="C20:D20"/>
    <mergeCell ref="C21:D21"/>
    <mergeCell ref="C22:D22"/>
    <mergeCell ref="C23:D23"/>
    <mergeCell ref="C34:D34"/>
    <mergeCell ref="C36:D36"/>
    <mergeCell ref="C37:D37"/>
    <mergeCell ref="C27:D27"/>
    <mergeCell ref="C28:D28"/>
    <mergeCell ref="B5:E5"/>
    <mergeCell ref="H25:J31"/>
    <mergeCell ref="K73:L73"/>
    <mergeCell ref="C35:D35"/>
    <mergeCell ref="C39:D39"/>
    <mergeCell ref="C40:D40"/>
    <mergeCell ref="C41:D41"/>
    <mergeCell ref="C42:D42"/>
    <mergeCell ref="C43:D43"/>
    <mergeCell ref="C44:D44"/>
    <mergeCell ref="C46:D46"/>
    <mergeCell ref="C47:D47"/>
    <mergeCell ref="C48:D48"/>
    <mergeCell ref="C31:D31"/>
    <mergeCell ref="C32:D32"/>
    <mergeCell ref="C33:D33"/>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sheetPr>
    <tabColor theme="6"/>
  </sheetPr>
  <dimension ref="A1:M75"/>
  <sheetViews>
    <sheetView zoomScaleNormal="100" workbookViewId="0"/>
  </sheetViews>
  <sheetFormatPr defaultRowHeight="12.75"/>
  <cols>
    <col min="1" max="1" width="1" style="480" customWidth="1"/>
    <col min="2" max="2" width="2.5703125" style="480" customWidth="1"/>
    <col min="3" max="3" width="1" style="480" customWidth="1"/>
    <col min="4" max="4" width="42.42578125" style="480" customWidth="1"/>
    <col min="5" max="5" width="0.28515625" style="480" customWidth="1"/>
    <col min="6" max="6" width="8.85546875" style="480" customWidth="1"/>
    <col min="7" max="7" width="11" style="480" customWidth="1"/>
    <col min="8" max="10" width="10.85546875" style="480" customWidth="1"/>
    <col min="11" max="11" width="2.5703125" style="480" customWidth="1"/>
    <col min="12" max="12" width="1" style="480" customWidth="1"/>
    <col min="13" max="16384" width="9.140625" style="480"/>
  </cols>
  <sheetData>
    <row r="1" spans="1:13">
      <c r="A1" s="475"/>
      <c r="B1" s="671"/>
      <c r="C1" s="1627"/>
      <c r="D1" s="1627"/>
      <c r="E1" s="1057"/>
      <c r="F1" s="479"/>
      <c r="G1" s="479"/>
      <c r="H1" s="479"/>
      <c r="I1" s="479"/>
      <c r="J1" s="1628"/>
      <c r="K1" s="1628"/>
      <c r="L1" s="475"/>
    </row>
    <row r="2" spans="1:13">
      <c r="A2" s="475"/>
      <c r="B2" s="1027"/>
      <c r="C2" s="1028"/>
      <c r="D2" s="1028"/>
      <c r="E2" s="1059"/>
      <c r="F2" s="672"/>
      <c r="G2" s="672"/>
      <c r="H2" s="485"/>
      <c r="I2" s="485"/>
      <c r="J2" s="1629" t="s">
        <v>70</v>
      </c>
      <c r="K2" s="485"/>
      <c r="L2" s="475"/>
    </row>
    <row r="3" spans="1:13" ht="13.5" thickBot="1">
      <c r="A3" s="475"/>
      <c r="B3" s="548"/>
      <c r="C3" s="485"/>
      <c r="D3" s="485"/>
      <c r="E3" s="485"/>
      <c r="F3" s="485"/>
      <c r="G3" s="485"/>
      <c r="H3" s="485"/>
      <c r="I3" s="485"/>
      <c r="J3" s="1630"/>
      <c r="K3" s="878"/>
      <c r="L3" s="475"/>
    </row>
    <row r="4" spans="1:13" ht="13.5" thickBot="1">
      <c r="A4" s="475"/>
      <c r="B4" s="548"/>
      <c r="C4" s="1631" t="s">
        <v>475</v>
      </c>
      <c r="D4" s="1632"/>
      <c r="E4" s="1632"/>
      <c r="F4" s="1632"/>
      <c r="G4" s="1632"/>
      <c r="H4" s="1632"/>
      <c r="I4" s="1632"/>
      <c r="J4" s="1633"/>
      <c r="K4" s="485"/>
      <c r="L4" s="475"/>
      <c r="M4" s="879"/>
    </row>
    <row r="5" spans="1:13" ht="4.5" customHeight="1">
      <c r="A5" s="475"/>
      <c r="B5" s="548"/>
      <c r="C5" s="485"/>
      <c r="D5" s="485"/>
      <c r="E5" s="485"/>
      <c r="F5" s="485"/>
      <c r="G5" s="485"/>
      <c r="H5" s="485"/>
      <c r="I5" s="485"/>
      <c r="J5" s="878"/>
      <c r="K5" s="485"/>
      <c r="L5" s="475"/>
      <c r="M5" s="879"/>
    </row>
    <row r="6" spans="1:13" s="489" customFormat="1" ht="51" customHeight="1">
      <c r="A6" s="487"/>
      <c r="B6" s="664"/>
      <c r="C6" s="1635">
        <v>2011</v>
      </c>
      <c r="D6" s="1636"/>
      <c r="E6" s="674"/>
      <c r="F6" s="1029" t="s">
        <v>450</v>
      </c>
      <c r="G6" s="1030" t="s">
        <v>259</v>
      </c>
      <c r="H6" s="1029" t="s">
        <v>499</v>
      </c>
      <c r="I6" s="1029" t="s">
        <v>476</v>
      </c>
      <c r="J6" s="1029" t="s">
        <v>500</v>
      </c>
      <c r="K6" s="483"/>
      <c r="L6" s="487"/>
      <c r="M6" s="879"/>
    </row>
    <row r="7" spans="1:13" s="517" customFormat="1" ht="14.25" customHeight="1">
      <c r="A7" s="513"/>
      <c r="B7" s="880"/>
      <c r="C7" s="1634" t="s">
        <v>68</v>
      </c>
      <c r="D7" s="1634"/>
      <c r="E7" s="1058"/>
      <c r="F7" s="1060">
        <v>8738</v>
      </c>
      <c r="G7" s="1066">
        <v>630151</v>
      </c>
      <c r="H7" s="1067">
        <v>31.1</v>
      </c>
      <c r="I7" s="1068">
        <v>36.9</v>
      </c>
      <c r="J7" s="1069">
        <v>430</v>
      </c>
      <c r="K7" s="881"/>
      <c r="L7" s="513"/>
    </row>
    <row r="8" spans="1:13" s="489" customFormat="1" ht="12.75" customHeight="1">
      <c r="A8" s="487"/>
      <c r="B8" s="664"/>
      <c r="C8" s="1031" t="s">
        <v>394</v>
      </c>
      <c r="D8" s="1032"/>
      <c r="E8" s="1032"/>
      <c r="F8" s="1061">
        <v>101</v>
      </c>
      <c r="G8" s="1070">
        <v>2812</v>
      </c>
      <c r="H8" s="1071">
        <v>10.8</v>
      </c>
      <c r="I8" s="1072">
        <v>25.1</v>
      </c>
      <c r="J8" s="1073">
        <v>213</v>
      </c>
      <c r="K8" s="1033"/>
      <c r="L8" s="487"/>
    </row>
    <row r="9" spans="1:13" s="489" customFormat="1" ht="24" customHeight="1">
      <c r="A9" s="487"/>
      <c r="B9" s="664"/>
      <c r="C9" s="1031"/>
      <c r="D9" s="1034" t="s">
        <v>477</v>
      </c>
      <c r="E9" s="1034"/>
      <c r="F9" s="1062">
        <v>92</v>
      </c>
      <c r="G9" s="1074">
        <v>2393</v>
      </c>
      <c r="H9" s="1075">
        <v>11</v>
      </c>
      <c r="I9" s="1076">
        <v>25.3</v>
      </c>
      <c r="J9" s="1077">
        <v>225</v>
      </c>
      <c r="K9" s="1033"/>
      <c r="L9" s="487"/>
    </row>
    <row r="10" spans="1:13" s="489" customFormat="1" ht="12.75" customHeight="1">
      <c r="A10" s="487"/>
      <c r="B10" s="664"/>
      <c r="C10" s="1031"/>
      <c r="D10" s="1034" t="s">
        <v>478</v>
      </c>
      <c r="E10" s="1034"/>
      <c r="F10" s="1062">
        <v>9</v>
      </c>
      <c r="G10" s="1074">
        <v>419</v>
      </c>
      <c r="H10" s="1075">
        <v>9.9</v>
      </c>
      <c r="I10" s="1076">
        <v>24</v>
      </c>
      <c r="J10" s="1077">
        <v>143</v>
      </c>
      <c r="K10" s="1033"/>
      <c r="L10" s="487"/>
    </row>
    <row r="11" spans="1:13" s="1040" customFormat="1" ht="12.75" customHeight="1">
      <c r="A11" s="1037"/>
      <c r="B11" s="1038"/>
      <c r="C11" s="1031" t="s">
        <v>395</v>
      </c>
      <c r="D11" s="1039"/>
      <c r="E11" s="1039"/>
      <c r="F11" s="1061">
        <v>57</v>
      </c>
      <c r="G11" s="1070">
        <v>2419</v>
      </c>
      <c r="H11" s="1071">
        <v>29.8</v>
      </c>
      <c r="I11" s="1072">
        <v>35.299999999999997</v>
      </c>
      <c r="J11" s="1073">
        <v>579</v>
      </c>
      <c r="K11" s="665"/>
      <c r="L11" s="1037"/>
    </row>
    <row r="12" spans="1:13" s="1040" customFormat="1" ht="12.75" customHeight="1">
      <c r="A12" s="1037"/>
      <c r="B12" s="1038"/>
      <c r="C12" s="1031" t="s">
        <v>396</v>
      </c>
      <c r="D12" s="1039"/>
      <c r="E12" s="1039"/>
      <c r="F12" s="1061">
        <v>2029</v>
      </c>
      <c r="G12" s="1070">
        <v>142393</v>
      </c>
      <c r="H12" s="1071">
        <v>28.1</v>
      </c>
      <c r="I12" s="1072">
        <v>41.3</v>
      </c>
      <c r="J12" s="1073">
        <v>423</v>
      </c>
      <c r="K12" s="665"/>
      <c r="L12" s="1037"/>
    </row>
    <row r="13" spans="1:13" s="489" customFormat="1" ht="12.75" customHeight="1">
      <c r="A13" s="487"/>
      <c r="B13" s="664"/>
      <c r="C13" s="1041"/>
      <c r="D13" s="1034" t="s">
        <v>480</v>
      </c>
      <c r="E13" s="1034"/>
      <c r="F13" s="1062">
        <v>295</v>
      </c>
      <c r="G13" s="1074">
        <v>22352</v>
      </c>
      <c r="H13" s="1075">
        <v>30</v>
      </c>
      <c r="I13" s="1076">
        <v>26.2</v>
      </c>
      <c r="J13" s="1077">
        <v>342</v>
      </c>
      <c r="K13" s="1033"/>
      <c r="L13" s="487"/>
    </row>
    <row r="14" spans="1:13" s="489" customFormat="1" ht="12.75" customHeight="1">
      <c r="A14" s="487"/>
      <c r="B14" s="664"/>
      <c r="C14" s="1041"/>
      <c r="D14" s="1034" t="s">
        <v>481</v>
      </c>
      <c r="E14" s="1034"/>
      <c r="F14" s="1062">
        <v>248</v>
      </c>
      <c r="G14" s="1074">
        <v>12444</v>
      </c>
      <c r="H14" s="1075">
        <v>8.6999999999999993</v>
      </c>
      <c r="I14" s="1076">
        <v>59.2</v>
      </c>
      <c r="J14" s="1077">
        <v>471</v>
      </c>
      <c r="K14" s="1033"/>
      <c r="L14" s="487"/>
    </row>
    <row r="15" spans="1:13" s="489" customFormat="1" ht="12.75" customHeight="1">
      <c r="A15" s="487"/>
      <c r="B15" s="664"/>
      <c r="C15" s="1041"/>
      <c r="D15" s="1034" t="s">
        <v>468</v>
      </c>
      <c r="E15" s="1034"/>
      <c r="F15" s="1062">
        <v>91</v>
      </c>
      <c r="G15" s="1074">
        <v>5085</v>
      </c>
      <c r="H15" s="1075">
        <v>27.3</v>
      </c>
      <c r="I15" s="1076">
        <v>21.6</v>
      </c>
      <c r="J15" s="1077">
        <v>198</v>
      </c>
      <c r="K15" s="1033"/>
      <c r="L15" s="487"/>
    </row>
    <row r="16" spans="1:13" s="489" customFormat="1" ht="24" customHeight="1">
      <c r="A16" s="487"/>
      <c r="B16" s="664"/>
      <c r="C16" s="1041"/>
      <c r="D16" s="1034" t="s">
        <v>482</v>
      </c>
      <c r="E16" s="1034"/>
      <c r="F16" s="1062">
        <v>123</v>
      </c>
      <c r="G16" s="1074">
        <v>8237</v>
      </c>
      <c r="H16" s="1075">
        <v>39.700000000000003</v>
      </c>
      <c r="I16" s="1076">
        <v>29</v>
      </c>
      <c r="J16" s="1077">
        <v>496</v>
      </c>
      <c r="K16" s="1033"/>
      <c r="L16" s="487"/>
    </row>
    <row r="17" spans="1:12" s="489" customFormat="1" ht="24" customHeight="1">
      <c r="A17" s="487"/>
      <c r="B17" s="664"/>
      <c r="C17" s="1041"/>
      <c r="D17" s="1034" t="s">
        <v>483</v>
      </c>
      <c r="E17" s="1034"/>
      <c r="F17" s="1062">
        <v>86</v>
      </c>
      <c r="G17" s="1074">
        <v>6961</v>
      </c>
      <c r="H17" s="1075">
        <v>53.1</v>
      </c>
      <c r="I17" s="1076">
        <v>62.6</v>
      </c>
      <c r="J17" s="1077">
        <v>591</v>
      </c>
      <c r="K17" s="1033"/>
      <c r="L17" s="487"/>
    </row>
    <row r="18" spans="1:12" s="489" customFormat="1" ht="12.75" customHeight="1">
      <c r="A18" s="487"/>
      <c r="B18" s="664"/>
      <c r="C18" s="1041"/>
      <c r="D18" s="1034" t="s">
        <v>469</v>
      </c>
      <c r="E18" s="1034"/>
      <c r="F18" s="1062">
        <v>35</v>
      </c>
      <c r="G18" s="1074">
        <v>4125</v>
      </c>
      <c r="H18" s="1075">
        <v>68.2</v>
      </c>
      <c r="I18" s="1076">
        <v>49</v>
      </c>
      <c r="J18" s="1077">
        <v>618</v>
      </c>
      <c r="K18" s="1033"/>
      <c r="L18" s="487"/>
    </row>
    <row r="19" spans="1:12" s="489" customFormat="1" ht="12.75" customHeight="1">
      <c r="A19" s="487"/>
      <c r="B19" s="664"/>
      <c r="C19" s="1041"/>
      <c r="D19" s="1034" t="s">
        <v>470</v>
      </c>
      <c r="E19" s="1034"/>
      <c r="F19" s="1062">
        <v>149</v>
      </c>
      <c r="G19" s="1074">
        <v>10194</v>
      </c>
      <c r="H19" s="1075">
        <v>47.7</v>
      </c>
      <c r="I19" s="1076">
        <v>40.799999999999997</v>
      </c>
      <c r="J19" s="1077">
        <v>454</v>
      </c>
      <c r="K19" s="1033"/>
      <c r="L19" s="487"/>
    </row>
    <row r="20" spans="1:12" s="489" customFormat="1" ht="12.75" customHeight="1">
      <c r="A20" s="487"/>
      <c r="B20" s="664"/>
      <c r="C20" s="1041"/>
      <c r="D20" s="1034" t="s">
        <v>471</v>
      </c>
      <c r="E20" s="1034"/>
      <c r="F20" s="1062">
        <v>165</v>
      </c>
      <c r="G20" s="1074">
        <v>10555</v>
      </c>
      <c r="H20" s="1075">
        <v>31</v>
      </c>
      <c r="I20" s="1076">
        <v>39</v>
      </c>
      <c r="J20" s="1077">
        <v>434</v>
      </c>
      <c r="K20" s="1033"/>
      <c r="L20" s="487"/>
    </row>
    <row r="21" spans="1:12" s="489" customFormat="1" ht="12.75" customHeight="1">
      <c r="A21" s="487"/>
      <c r="B21" s="664"/>
      <c r="C21" s="1041"/>
      <c r="D21" s="1034" t="s">
        <v>484</v>
      </c>
      <c r="E21" s="1034"/>
      <c r="F21" s="1062">
        <v>368</v>
      </c>
      <c r="G21" s="1074">
        <v>15453</v>
      </c>
      <c r="H21" s="1075">
        <v>24.8</v>
      </c>
      <c r="I21" s="1076">
        <v>37.200000000000003</v>
      </c>
      <c r="J21" s="1077">
        <v>365</v>
      </c>
      <c r="K21" s="1033"/>
      <c r="L21" s="487"/>
    </row>
    <row r="22" spans="1:12" s="489" customFormat="1" ht="24" customHeight="1">
      <c r="A22" s="487"/>
      <c r="B22" s="664"/>
      <c r="C22" s="1041"/>
      <c r="D22" s="1034" t="s">
        <v>485</v>
      </c>
      <c r="E22" s="1034"/>
      <c r="F22" s="1062">
        <v>222</v>
      </c>
      <c r="G22" s="1074">
        <v>19560</v>
      </c>
      <c r="H22" s="1075">
        <v>44.9</v>
      </c>
      <c r="I22" s="1076">
        <v>36.4</v>
      </c>
      <c r="J22" s="1077">
        <v>406</v>
      </c>
      <c r="K22" s="1033"/>
      <c r="L22" s="487"/>
    </row>
    <row r="23" spans="1:12" s="489" customFormat="1" ht="24" customHeight="1">
      <c r="A23" s="487"/>
      <c r="B23" s="664"/>
      <c r="C23" s="1041"/>
      <c r="D23" s="1034" t="s">
        <v>486</v>
      </c>
      <c r="E23" s="1034"/>
      <c r="F23" s="1062">
        <v>92</v>
      </c>
      <c r="G23" s="1074">
        <v>17674</v>
      </c>
      <c r="H23" s="1075">
        <v>60</v>
      </c>
      <c r="I23" s="1076">
        <v>64</v>
      </c>
      <c r="J23" s="1077">
        <v>474</v>
      </c>
      <c r="K23" s="1033"/>
      <c r="L23" s="487"/>
    </row>
    <row r="24" spans="1:12" s="489" customFormat="1" ht="12.75" customHeight="1">
      <c r="A24" s="487"/>
      <c r="B24" s="664"/>
      <c r="C24" s="1041"/>
      <c r="D24" s="1034" t="s">
        <v>447</v>
      </c>
      <c r="E24" s="1034"/>
      <c r="F24" s="1062">
        <v>58</v>
      </c>
      <c r="G24" s="1074">
        <v>4505</v>
      </c>
      <c r="H24" s="1075">
        <v>21.2</v>
      </c>
      <c r="I24" s="1076">
        <v>27.7</v>
      </c>
      <c r="J24" s="1077">
        <v>205</v>
      </c>
      <c r="K24" s="1033"/>
      <c r="L24" s="487"/>
    </row>
    <row r="25" spans="1:12" s="489" customFormat="1" ht="12.75" customHeight="1">
      <c r="A25" s="487"/>
      <c r="B25" s="664"/>
      <c r="C25" s="1041"/>
      <c r="D25" s="1034" t="s">
        <v>448</v>
      </c>
      <c r="E25" s="1034"/>
      <c r="F25" s="1062">
        <v>37</v>
      </c>
      <c r="G25" s="1074">
        <v>2057</v>
      </c>
      <c r="H25" s="1075">
        <v>25.6</v>
      </c>
      <c r="I25" s="1076">
        <v>26.1</v>
      </c>
      <c r="J25" s="1077">
        <v>213</v>
      </c>
      <c r="K25" s="1033"/>
      <c r="L25" s="487"/>
    </row>
    <row r="26" spans="1:12" s="489" customFormat="1" ht="12.75" customHeight="1">
      <c r="A26" s="487"/>
      <c r="B26" s="664"/>
      <c r="C26" s="1041"/>
      <c r="D26" s="1034" t="s">
        <v>472</v>
      </c>
      <c r="E26" s="1034"/>
      <c r="F26" s="1062">
        <v>60</v>
      </c>
      <c r="G26" s="1074">
        <v>3191</v>
      </c>
      <c r="H26" s="1075">
        <v>31.5</v>
      </c>
      <c r="I26" s="1076">
        <v>47.8</v>
      </c>
      <c r="J26" s="1077">
        <v>753</v>
      </c>
      <c r="K26" s="1033"/>
      <c r="L26" s="487"/>
    </row>
    <row r="27" spans="1:12" s="1045" customFormat="1" ht="12.75" customHeight="1">
      <c r="A27" s="1042"/>
      <c r="B27" s="1043"/>
      <c r="C27" s="1031" t="s">
        <v>397</v>
      </c>
      <c r="D27" s="1034"/>
      <c r="E27" s="1034"/>
      <c r="F27" s="1063">
        <v>27</v>
      </c>
      <c r="G27" s="1078">
        <v>4235</v>
      </c>
      <c r="H27" s="1071">
        <v>61.7</v>
      </c>
      <c r="I27" s="1072">
        <v>40.9</v>
      </c>
      <c r="J27" s="1073">
        <v>1190</v>
      </c>
      <c r="K27" s="1044"/>
      <c r="L27" s="1042"/>
    </row>
    <row r="28" spans="1:12" s="1045" customFormat="1" ht="12.75" customHeight="1">
      <c r="A28" s="1042"/>
      <c r="B28" s="1043"/>
      <c r="C28" s="1031" t="s">
        <v>398</v>
      </c>
      <c r="D28" s="1034"/>
      <c r="E28" s="1034"/>
      <c r="F28" s="1063">
        <v>149</v>
      </c>
      <c r="G28" s="1078">
        <v>11586</v>
      </c>
      <c r="H28" s="1071">
        <v>58</v>
      </c>
      <c r="I28" s="1072">
        <v>24</v>
      </c>
      <c r="J28" s="1073">
        <v>245</v>
      </c>
      <c r="K28" s="1044"/>
      <c r="L28" s="1042"/>
    </row>
    <row r="29" spans="1:12" s="1045" customFormat="1" ht="12.75" customHeight="1">
      <c r="A29" s="1042"/>
      <c r="B29" s="1043"/>
      <c r="C29" s="1031" t="s">
        <v>399</v>
      </c>
      <c r="D29" s="1034"/>
      <c r="E29" s="1034"/>
      <c r="F29" s="1063">
        <v>775</v>
      </c>
      <c r="G29" s="1078">
        <v>30478</v>
      </c>
      <c r="H29" s="1071">
        <v>18.2</v>
      </c>
      <c r="I29" s="1072">
        <v>31.7</v>
      </c>
      <c r="J29" s="1073">
        <v>313</v>
      </c>
      <c r="K29" s="1044"/>
      <c r="L29" s="1042"/>
    </row>
    <row r="30" spans="1:12" s="1045" customFormat="1" ht="24" customHeight="1">
      <c r="A30" s="1042"/>
      <c r="B30" s="1043"/>
      <c r="C30" s="1046"/>
      <c r="D30" s="1034" t="s">
        <v>487</v>
      </c>
      <c r="E30" s="1034"/>
      <c r="F30" s="1064">
        <v>468</v>
      </c>
      <c r="G30" s="1079">
        <v>20542</v>
      </c>
      <c r="H30" s="1075">
        <v>17.8</v>
      </c>
      <c r="I30" s="1076">
        <v>28.5</v>
      </c>
      <c r="J30" s="1077">
        <v>321</v>
      </c>
      <c r="K30" s="1044"/>
      <c r="L30" s="1042"/>
    </row>
    <row r="31" spans="1:12" s="1045" customFormat="1" ht="12.75" customHeight="1">
      <c r="A31" s="1042"/>
      <c r="B31" s="1043"/>
      <c r="C31" s="1047"/>
      <c r="D31" s="1048" t="s">
        <v>488</v>
      </c>
      <c r="E31" s="1048"/>
      <c r="F31" s="1064">
        <v>307</v>
      </c>
      <c r="G31" s="1079">
        <v>9936</v>
      </c>
      <c r="H31" s="1075">
        <v>19.2</v>
      </c>
      <c r="I31" s="1076">
        <v>38.5</v>
      </c>
      <c r="J31" s="1077">
        <v>298</v>
      </c>
      <c r="K31" s="1044"/>
      <c r="L31" s="1042"/>
    </row>
    <row r="32" spans="1:12" s="1045" customFormat="1" ht="12.75" customHeight="1">
      <c r="A32" s="1042"/>
      <c r="B32" s="1043"/>
      <c r="C32" s="1049" t="s">
        <v>400</v>
      </c>
      <c r="D32" s="1048"/>
      <c r="E32" s="1048"/>
      <c r="F32" s="1063">
        <v>1995</v>
      </c>
      <c r="G32" s="1078">
        <v>139423</v>
      </c>
      <c r="H32" s="1071">
        <v>40.4</v>
      </c>
      <c r="I32" s="1072">
        <v>38.1</v>
      </c>
      <c r="J32" s="1073">
        <v>332</v>
      </c>
      <c r="K32" s="1044"/>
      <c r="L32" s="1042"/>
    </row>
    <row r="33" spans="1:12" s="1045" customFormat="1" ht="12.75" customHeight="1">
      <c r="A33" s="1042"/>
      <c r="B33" s="1043"/>
      <c r="C33" s="1047"/>
      <c r="D33" s="1048" t="s">
        <v>489</v>
      </c>
      <c r="E33" s="1048"/>
      <c r="F33" s="1064">
        <v>412</v>
      </c>
      <c r="G33" s="1079">
        <v>11857</v>
      </c>
      <c r="H33" s="1075">
        <v>29.9</v>
      </c>
      <c r="I33" s="1076">
        <v>40.9</v>
      </c>
      <c r="J33" s="1077">
        <v>551</v>
      </c>
      <c r="K33" s="1044"/>
      <c r="L33" s="1042"/>
    </row>
    <row r="34" spans="1:12" s="1045" customFormat="1" ht="12.75" customHeight="1">
      <c r="A34" s="1042"/>
      <c r="B34" s="1043"/>
      <c r="C34" s="1047"/>
      <c r="D34" s="1048" t="s">
        <v>490</v>
      </c>
      <c r="E34" s="1048"/>
      <c r="F34" s="1064">
        <v>898</v>
      </c>
      <c r="G34" s="1079">
        <v>29379</v>
      </c>
      <c r="H34" s="1075">
        <v>25</v>
      </c>
      <c r="I34" s="1076">
        <v>39.1</v>
      </c>
      <c r="J34" s="1077">
        <v>479</v>
      </c>
      <c r="K34" s="1044"/>
      <c r="L34" s="1042"/>
    </row>
    <row r="35" spans="1:12" s="1045" customFormat="1" ht="12.75" customHeight="1">
      <c r="A35" s="1042"/>
      <c r="B35" s="1043"/>
      <c r="C35" s="1047"/>
      <c r="D35" s="1048" t="s">
        <v>491</v>
      </c>
      <c r="E35" s="1048"/>
      <c r="F35" s="1064">
        <v>685</v>
      </c>
      <c r="G35" s="1079">
        <v>98187</v>
      </c>
      <c r="H35" s="1075">
        <v>52.3</v>
      </c>
      <c r="I35" s="1076">
        <v>37.4</v>
      </c>
      <c r="J35" s="1077">
        <v>261</v>
      </c>
      <c r="K35" s="1044"/>
      <c r="L35" s="1042"/>
    </row>
    <row r="36" spans="1:12" s="1045" customFormat="1" ht="12.75" customHeight="1">
      <c r="A36" s="1042"/>
      <c r="B36" s="1043"/>
      <c r="C36" s="1049" t="s">
        <v>401</v>
      </c>
      <c r="D36" s="1050"/>
      <c r="E36" s="1050"/>
      <c r="F36" s="1063">
        <v>466</v>
      </c>
      <c r="G36" s="1078">
        <v>46462</v>
      </c>
      <c r="H36" s="1071">
        <v>42.3</v>
      </c>
      <c r="I36" s="1072">
        <v>35.799999999999997</v>
      </c>
      <c r="J36" s="1073">
        <v>636</v>
      </c>
      <c r="K36" s="1044"/>
      <c r="L36" s="1042"/>
    </row>
    <row r="37" spans="1:12" s="1045" customFormat="1" ht="24" customHeight="1">
      <c r="A37" s="1042"/>
      <c r="B37" s="1043"/>
      <c r="C37" s="1051"/>
      <c r="D37" s="1048" t="s">
        <v>492</v>
      </c>
      <c r="E37" s="1048"/>
      <c r="F37" s="1064">
        <v>459</v>
      </c>
      <c r="G37" s="1079">
        <v>34610</v>
      </c>
      <c r="H37" s="1075">
        <v>36.200000000000003</v>
      </c>
      <c r="I37" s="1076">
        <v>38</v>
      </c>
      <c r="J37" s="1077">
        <v>691</v>
      </c>
      <c r="K37" s="1044"/>
      <c r="L37" s="1042"/>
    </row>
    <row r="38" spans="1:12" s="1045" customFormat="1" ht="12.75" customHeight="1">
      <c r="A38" s="1042"/>
      <c r="B38" s="1043"/>
      <c r="C38" s="1051"/>
      <c r="D38" s="1048" t="s">
        <v>493</v>
      </c>
      <c r="E38" s="1048"/>
      <c r="F38" s="1064">
        <v>7</v>
      </c>
      <c r="G38" s="1079">
        <v>11852</v>
      </c>
      <c r="H38" s="1075">
        <v>83.2</v>
      </c>
      <c r="I38" s="1076">
        <v>29.3</v>
      </c>
      <c r="J38" s="1077">
        <v>473</v>
      </c>
      <c r="K38" s="1044"/>
      <c r="L38" s="1042"/>
    </row>
    <row r="39" spans="1:12" s="1045" customFormat="1" ht="12.75" customHeight="1">
      <c r="A39" s="1042"/>
      <c r="B39" s="1043"/>
      <c r="C39" s="1049" t="s">
        <v>402</v>
      </c>
      <c r="D39" s="1035"/>
      <c r="E39" s="1035"/>
      <c r="F39" s="1063">
        <v>325</v>
      </c>
      <c r="G39" s="1078">
        <v>24678</v>
      </c>
      <c r="H39" s="1071">
        <v>23.8</v>
      </c>
      <c r="I39" s="1072">
        <v>33</v>
      </c>
      <c r="J39" s="1073">
        <v>324</v>
      </c>
      <c r="K39" s="1044"/>
      <c r="L39" s="1042"/>
    </row>
    <row r="40" spans="1:12" s="1045" customFormat="1" ht="12.75" customHeight="1">
      <c r="A40" s="1042"/>
      <c r="B40" s="1043"/>
      <c r="C40" s="1049" t="s">
        <v>403</v>
      </c>
      <c r="D40" s="1035"/>
      <c r="E40" s="1035"/>
      <c r="F40" s="1063">
        <v>306</v>
      </c>
      <c r="G40" s="1078">
        <v>25012</v>
      </c>
      <c r="H40" s="1071">
        <v>43.9</v>
      </c>
      <c r="I40" s="1072">
        <v>33.5</v>
      </c>
      <c r="J40" s="1073">
        <v>1012</v>
      </c>
      <c r="K40" s="1044"/>
      <c r="L40" s="1042"/>
    </row>
    <row r="41" spans="1:12" s="1045" customFormat="1" ht="24" customHeight="1">
      <c r="A41" s="1042"/>
      <c r="B41" s="1043"/>
      <c r="C41" s="1047"/>
      <c r="D41" s="1048" t="s">
        <v>494</v>
      </c>
      <c r="E41" s="1048"/>
      <c r="F41" s="1064">
        <v>73</v>
      </c>
      <c r="G41" s="1079">
        <v>4295</v>
      </c>
      <c r="H41" s="1075">
        <v>30.1</v>
      </c>
      <c r="I41" s="1076">
        <v>22.8</v>
      </c>
      <c r="J41" s="1077">
        <v>488</v>
      </c>
      <c r="K41" s="1044"/>
      <c r="L41" s="1042"/>
    </row>
    <row r="42" spans="1:12" s="1045" customFormat="1" ht="12.75" customHeight="1">
      <c r="A42" s="1042"/>
      <c r="B42" s="1043"/>
      <c r="C42" s="1047"/>
      <c r="D42" s="1048" t="s">
        <v>495</v>
      </c>
      <c r="E42" s="1048"/>
      <c r="F42" s="1064">
        <v>16</v>
      </c>
      <c r="G42" s="1079">
        <v>8291</v>
      </c>
      <c r="H42" s="1075">
        <v>59</v>
      </c>
      <c r="I42" s="1076">
        <v>33.6</v>
      </c>
      <c r="J42" s="1077">
        <v>1238</v>
      </c>
      <c r="K42" s="1044"/>
      <c r="L42" s="1042"/>
    </row>
    <row r="43" spans="1:12" s="1045" customFormat="1" ht="12.75" customHeight="1">
      <c r="A43" s="1042"/>
      <c r="B43" s="1043"/>
      <c r="C43" s="1047"/>
      <c r="D43" s="1048" t="s">
        <v>496</v>
      </c>
      <c r="E43" s="1048"/>
      <c r="F43" s="1064">
        <v>217</v>
      </c>
      <c r="G43" s="1079">
        <v>12426</v>
      </c>
      <c r="H43" s="1075">
        <v>43.4</v>
      </c>
      <c r="I43" s="1076">
        <v>37.1</v>
      </c>
      <c r="J43" s="1077">
        <v>1042</v>
      </c>
      <c r="K43" s="1044"/>
      <c r="L43" s="1042"/>
    </row>
    <row r="44" spans="1:12" s="1045" customFormat="1" ht="12.75" customHeight="1">
      <c r="A44" s="1042"/>
      <c r="B44" s="1043"/>
      <c r="C44" s="1049" t="s">
        <v>404</v>
      </c>
      <c r="D44" s="1052"/>
      <c r="E44" s="1052"/>
      <c r="F44" s="1063">
        <v>287</v>
      </c>
      <c r="G44" s="1078">
        <v>55244</v>
      </c>
      <c r="H44" s="1071">
        <v>69.8</v>
      </c>
      <c r="I44" s="1072">
        <v>39.299999999999997</v>
      </c>
      <c r="J44" s="1073">
        <v>607</v>
      </c>
      <c r="K44" s="1044"/>
      <c r="L44" s="1042">
        <v>607</v>
      </c>
    </row>
    <row r="45" spans="1:12" s="1045" customFormat="1" ht="12.75" customHeight="1">
      <c r="A45" s="1042"/>
      <c r="B45" s="1043"/>
      <c r="C45" s="1049" t="s">
        <v>405</v>
      </c>
      <c r="D45" s="1053"/>
      <c r="E45" s="1053"/>
      <c r="F45" s="1063">
        <v>54</v>
      </c>
      <c r="G45" s="1078">
        <v>1301</v>
      </c>
      <c r="H45" s="1071">
        <v>19.899999999999999</v>
      </c>
      <c r="I45" s="1072">
        <v>23.3</v>
      </c>
      <c r="J45" s="1073">
        <v>662</v>
      </c>
      <c r="K45" s="1044"/>
      <c r="L45" s="1042"/>
    </row>
    <row r="46" spans="1:12" s="1045" customFormat="1" ht="12.75" customHeight="1">
      <c r="A46" s="1042"/>
      <c r="B46" s="1043"/>
      <c r="C46" s="1031" t="s">
        <v>406</v>
      </c>
      <c r="D46" s="1054"/>
      <c r="E46" s="1054"/>
      <c r="F46" s="1063">
        <v>619</v>
      </c>
      <c r="G46" s="1078">
        <v>24382</v>
      </c>
      <c r="H46" s="1071">
        <v>38.5</v>
      </c>
      <c r="I46" s="1072">
        <v>43.4</v>
      </c>
      <c r="J46" s="1073">
        <v>780</v>
      </c>
      <c r="K46" s="1044"/>
      <c r="L46" s="1042"/>
    </row>
    <row r="47" spans="1:12" s="1045" customFormat="1" ht="12.75" customHeight="1">
      <c r="A47" s="1042"/>
      <c r="B47" s="1043"/>
      <c r="C47" s="1031" t="s">
        <v>407</v>
      </c>
      <c r="D47" s="1036"/>
      <c r="E47" s="1036"/>
      <c r="F47" s="1063">
        <v>362</v>
      </c>
      <c r="G47" s="1078">
        <v>62432</v>
      </c>
      <c r="H47" s="1071">
        <v>28.1</v>
      </c>
      <c r="I47" s="1072">
        <v>36</v>
      </c>
      <c r="J47" s="1073">
        <v>192</v>
      </c>
      <c r="K47" s="1044"/>
      <c r="L47" s="1042"/>
    </row>
    <row r="48" spans="1:12" s="1045" customFormat="1" ht="12.75" customHeight="1">
      <c r="A48" s="1042"/>
      <c r="B48" s="1043"/>
      <c r="C48" s="1049" t="s">
        <v>408</v>
      </c>
      <c r="D48" s="1034"/>
      <c r="E48" s="1034"/>
      <c r="F48" s="1063">
        <v>209</v>
      </c>
      <c r="G48" s="1078">
        <v>8171</v>
      </c>
      <c r="H48" s="1071">
        <v>16.5</v>
      </c>
      <c r="I48" s="1072">
        <v>28.9</v>
      </c>
      <c r="J48" s="1073">
        <v>254</v>
      </c>
      <c r="K48" s="1044"/>
      <c r="L48" s="1042"/>
    </row>
    <row r="49" spans="1:13" s="1045" customFormat="1" ht="12.75" customHeight="1">
      <c r="A49" s="1042"/>
      <c r="B49" s="1043"/>
      <c r="C49" s="1049" t="s">
        <v>409</v>
      </c>
      <c r="D49" s="1034"/>
      <c r="E49" s="1034"/>
      <c r="F49" s="1063">
        <v>676</v>
      </c>
      <c r="G49" s="1078">
        <v>38084</v>
      </c>
      <c r="H49" s="1071">
        <v>19.7</v>
      </c>
      <c r="I49" s="1072">
        <v>27.9</v>
      </c>
      <c r="J49" s="1073">
        <v>293</v>
      </c>
      <c r="K49" s="1044"/>
      <c r="L49" s="1042"/>
    </row>
    <row r="50" spans="1:13" s="1045" customFormat="1" ht="12.75" customHeight="1">
      <c r="A50" s="1042"/>
      <c r="B50" s="1043"/>
      <c r="C50" s="1051"/>
      <c r="D50" s="1034" t="s">
        <v>497</v>
      </c>
      <c r="E50" s="1034"/>
      <c r="F50" s="1064">
        <v>196</v>
      </c>
      <c r="G50" s="1079">
        <v>18641</v>
      </c>
      <c r="H50" s="1075">
        <v>23.6</v>
      </c>
      <c r="I50" s="1076">
        <v>19.7</v>
      </c>
      <c r="J50" s="1077">
        <v>263</v>
      </c>
      <c r="K50" s="1044"/>
      <c r="L50" s="1042"/>
    </row>
    <row r="51" spans="1:13" s="1045" customFormat="1" ht="12.75" customHeight="1">
      <c r="A51" s="1042"/>
      <c r="B51" s="1043"/>
      <c r="C51" s="1051"/>
      <c r="D51" s="1055" t="s">
        <v>498</v>
      </c>
      <c r="E51" s="1055"/>
      <c r="F51" s="1064">
        <v>480</v>
      </c>
      <c r="G51" s="1079">
        <v>19443</v>
      </c>
      <c r="H51" s="1075">
        <v>17</v>
      </c>
      <c r="I51" s="1076">
        <v>35.799999999999997</v>
      </c>
      <c r="J51" s="1077">
        <v>322</v>
      </c>
      <c r="K51" s="1044"/>
      <c r="L51" s="1042"/>
    </row>
    <row r="52" spans="1:13" s="1045" customFormat="1" ht="12.75" customHeight="1">
      <c r="A52" s="1042"/>
      <c r="B52" s="1043"/>
      <c r="C52" s="1049" t="s">
        <v>473</v>
      </c>
      <c r="D52" s="1032"/>
      <c r="E52" s="1032"/>
      <c r="F52" s="1063">
        <v>85</v>
      </c>
      <c r="G52" s="1078">
        <v>2843</v>
      </c>
      <c r="H52" s="1071">
        <v>17.8</v>
      </c>
      <c r="I52" s="1072">
        <v>23.7</v>
      </c>
      <c r="J52" s="1073">
        <v>356</v>
      </c>
      <c r="K52" s="1044"/>
      <c r="L52" s="1042"/>
    </row>
    <row r="53" spans="1:13" s="1045" customFormat="1" ht="12.75" customHeight="1">
      <c r="A53" s="1042"/>
      <c r="B53" s="1043"/>
      <c r="C53" s="1049" t="s">
        <v>410</v>
      </c>
      <c r="D53" s="1032"/>
      <c r="E53" s="1032"/>
      <c r="F53" s="1063">
        <v>216</v>
      </c>
      <c r="G53" s="1078">
        <v>8196</v>
      </c>
      <c r="H53" s="1071">
        <v>17.2</v>
      </c>
      <c r="I53" s="1072">
        <v>38.799999999999997</v>
      </c>
      <c r="J53" s="1073">
        <v>340</v>
      </c>
      <c r="K53" s="1044"/>
      <c r="L53" s="1042"/>
    </row>
    <row r="54" spans="1:13" s="1045" customFormat="1" ht="12.75" customHeight="1">
      <c r="A54" s="1042"/>
      <c r="B54" s="1043"/>
      <c r="C54" s="1049" t="s">
        <v>474</v>
      </c>
      <c r="D54" s="1032"/>
      <c r="E54" s="1032"/>
      <c r="F54" s="1065" t="s">
        <v>9</v>
      </c>
      <c r="G54" s="1080" t="s">
        <v>9</v>
      </c>
      <c r="H54" s="1071" t="s">
        <v>9</v>
      </c>
      <c r="I54" s="1072" t="s">
        <v>9</v>
      </c>
      <c r="J54" s="1073" t="s">
        <v>9</v>
      </c>
      <c r="K54" s="1044"/>
      <c r="L54" s="1042"/>
    </row>
    <row r="55" spans="1:13" s="679" customFormat="1">
      <c r="A55" s="676"/>
      <c r="B55" s="677"/>
      <c r="C55" s="690" t="s">
        <v>479</v>
      </c>
      <c r="D55" s="691"/>
      <c r="E55" s="691"/>
      <c r="F55" s="692"/>
      <c r="G55" s="692"/>
      <c r="H55" s="692"/>
      <c r="I55" s="692"/>
      <c r="J55" s="693"/>
      <c r="K55" s="678"/>
      <c r="L55" s="676"/>
    </row>
    <row r="56" spans="1:13" s="510" customFormat="1" ht="13.5" customHeight="1">
      <c r="A56" s="506"/>
      <c r="B56" s="682">
        <v>12</v>
      </c>
      <c r="C56" s="1626">
        <v>41883</v>
      </c>
      <c r="D56" s="1626"/>
      <c r="E56" s="1056"/>
      <c r="F56" s="189"/>
      <c r="G56" s="189"/>
      <c r="H56" s="189"/>
      <c r="I56" s="189"/>
      <c r="J56" s="189"/>
      <c r="K56" s="681"/>
      <c r="L56" s="506"/>
    </row>
    <row r="57" spans="1:13" s="510" customFormat="1">
      <c r="A57" s="683"/>
      <c r="B57" s="684"/>
      <c r="C57" s="685"/>
      <c r="D57" s="190"/>
      <c r="E57" s="190"/>
      <c r="F57" s="190"/>
      <c r="G57" s="190"/>
      <c r="H57" s="190"/>
      <c r="I57" s="190"/>
      <c r="J57" s="190"/>
      <c r="K57" s="686"/>
      <c r="L57" s="683"/>
    </row>
    <row r="58" spans="1:13">
      <c r="A58" s="505"/>
      <c r="B58" s="505"/>
      <c r="C58" s="505"/>
      <c r="D58" s="505"/>
      <c r="E58" s="505"/>
      <c r="F58" s="687"/>
      <c r="G58" s="687"/>
      <c r="H58" s="687"/>
      <c r="I58" s="687"/>
      <c r="J58" s="882"/>
      <c r="K58" s="612"/>
      <c r="L58" s="688"/>
      <c r="M58" s="612"/>
    </row>
    <row r="59" spans="1:13">
      <c r="J59" s="612"/>
      <c r="K59" s="612"/>
      <c r="L59" s="612"/>
      <c r="M59" s="612"/>
    </row>
    <row r="60" spans="1:13">
      <c r="J60" s="612"/>
      <c r="K60" s="612"/>
      <c r="L60" s="612"/>
      <c r="M60" s="612"/>
    </row>
    <row r="61" spans="1:13">
      <c r="J61" s="612"/>
      <c r="K61" s="612"/>
      <c r="L61" s="612"/>
      <c r="M61" s="612"/>
    </row>
    <row r="62" spans="1:13">
      <c r="J62" s="612"/>
      <c r="K62" s="612"/>
      <c r="L62" s="612"/>
      <c r="M62" s="612"/>
    </row>
    <row r="63" spans="1:13">
      <c r="J63" s="612"/>
      <c r="K63" s="612"/>
      <c r="L63" s="612"/>
      <c r="M63" s="612"/>
    </row>
    <row r="64" spans="1:13">
      <c r="J64" s="612"/>
      <c r="K64" s="612"/>
      <c r="L64" s="612"/>
      <c r="M64" s="612"/>
    </row>
    <row r="65" spans="7:13">
      <c r="J65" s="883"/>
      <c r="K65" s="612"/>
      <c r="L65" s="612"/>
      <c r="M65" s="612"/>
    </row>
    <row r="66" spans="7:13">
      <c r="J66" s="612"/>
      <c r="K66" s="612"/>
      <c r="L66" s="612"/>
      <c r="M66" s="612"/>
    </row>
    <row r="67" spans="7:13">
      <c r="J67" s="612"/>
      <c r="K67" s="612"/>
      <c r="L67" s="612"/>
      <c r="M67" s="612"/>
    </row>
    <row r="68" spans="7:13">
      <c r="J68" s="612"/>
      <c r="K68" s="612"/>
      <c r="L68" s="612"/>
      <c r="M68" s="612"/>
    </row>
    <row r="69" spans="7:13">
      <c r="J69" s="612"/>
      <c r="K69" s="612"/>
      <c r="L69" s="612"/>
      <c r="M69" s="612"/>
    </row>
    <row r="75" spans="7:13">
      <c r="G75" s="485"/>
    </row>
  </sheetData>
  <mergeCells count="7">
    <mergeCell ref="C56:D56"/>
    <mergeCell ref="C1:D1"/>
    <mergeCell ref="J1:K1"/>
    <mergeCell ref="J2:J3"/>
    <mergeCell ref="C4:J4"/>
    <mergeCell ref="C7:D7"/>
    <mergeCell ref="C6:D6"/>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sheetPr>
    <tabColor theme="7"/>
  </sheetPr>
  <dimension ref="A1:O72"/>
  <sheetViews>
    <sheetView zoomScaleNormal="100" workbookViewId="0"/>
  </sheetViews>
  <sheetFormatPr defaultRowHeight="12.75"/>
  <cols>
    <col min="1" max="1" width="1" style="212" customWidth="1"/>
    <col min="2" max="2" width="2.42578125" style="212" customWidth="1"/>
    <col min="3" max="3" width="2" style="212" customWidth="1"/>
    <col min="4" max="4" width="24.7109375" style="212" customWidth="1"/>
    <col min="5" max="13" width="7.7109375" style="212" customWidth="1"/>
    <col min="14" max="14" width="2.5703125" style="212" customWidth="1"/>
    <col min="15" max="15" width="1" style="212" customWidth="1"/>
    <col min="16" max="16384" width="9.140625" style="212"/>
  </cols>
  <sheetData>
    <row r="1" spans="1:15" ht="13.5" customHeight="1">
      <c r="A1" s="211"/>
      <c r="B1" s="1637" t="s">
        <v>442</v>
      </c>
      <c r="C1" s="1637"/>
      <c r="D1" s="1637"/>
      <c r="E1" s="1637"/>
      <c r="F1" s="284"/>
      <c r="G1" s="284"/>
      <c r="H1" s="284"/>
      <c r="I1" s="284"/>
      <c r="J1" s="284"/>
      <c r="K1" s="284"/>
      <c r="L1" s="284"/>
      <c r="M1" s="284"/>
      <c r="N1" s="284"/>
      <c r="O1" s="954"/>
    </row>
    <row r="2" spans="1:15" ht="6" customHeight="1">
      <c r="A2" s="211"/>
      <c r="B2" s="209"/>
      <c r="C2" s="209"/>
      <c r="D2" s="209"/>
      <c r="E2" s="209"/>
      <c r="F2" s="209"/>
      <c r="G2" s="209"/>
      <c r="H2" s="209"/>
      <c r="I2" s="209"/>
      <c r="J2" s="209"/>
      <c r="K2" s="209"/>
      <c r="L2" s="209"/>
      <c r="M2" s="209"/>
      <c r="N2" s="285"/>
      <c r="O2" s="954"/>
    </row>
    <row r="3" spans="1:15" ht="11.25" customHeight="1" thickBot="1">
      <c r="A3" s="211"/>
      <c r="B3" s="213"/>
      <c r="C3" s="213"/>
      <c r="D3" s="213"/>
      <c r="E3" s="213"/>
      <c r="F3" s="213"/>
      <c r="G3" s="213"/>
      <c r="H3" s="213"/>
      <c r="I3" s="213"/>
      <c r="J3" s="213"/>
      <c r="K3" s="213"/>
      <c r="L3" s="213"/>
      <c r="M3" s="955" t="s">
        <v>70</v>
      </c>
      <c r="N3" s="286"/>
      <c r="O3" s="954"/>
    </row>
    <row r="4" spans="1:15" s="959" customFormat="1" ht="13.5" customHeight="1" thickBot="1">
      <c r="A4" s="956"/>
      <c r="B4" s="957"/>
      <c r="C4" s="1224" t="s">
        <v>449</v>
      </c>
      <c r="D4" s="1225"/>
      <c r="E4" s="1225"/>
      <c r="F4" s="1225"/>
      <c r="G4" s="1225"/>
      <c r="H4" s="1225"/>
      <c r="I4" s="1225"/>
      <c r="J4" s="1225"/>
      <c r="K4" s="1225"/>
      <c r="L4" s="1225"/>
      <c r="M4" s="464"/>
      <c r="N4" s="286"/>
      <c r="O4" s="958"/>
    </row>
    <row r="5" spans="1:15" s="963" customFormat="1" ht="5.25" customHeight="1">
      <c r="A5" s="960"/>
      <c r="B5" s="253"/>
      <c r="C5" s="961"/>
      <c r="D5" s="961"/>
      <c r="E5" s="961"/>
      <c r="F5" s="961"/>
      <c r="G5" s="961"/>
      <c r="H5" s="961"/>
      <c r="I5" s="961"/>
      <c r="J5" s="961"/>
      <c r="K5" s="961"/>
      <c r="L5" s="961"/>
      <c r="M5" s="961"/>
      <c r="N5" s="286"/>
      <c r="O5" s="962"/>
    </row>
    <row r="6" spans="1:15" s="963" customFormat="1">
      <c r="A6" s="960"/>
      <c r="B6" s="253"/>
      <c r="C6" s="964"/>
      <c r="D6" s="964"/>
      <c r="E6" s="1019">
        <v>2004</v>
      </c>
      <c r="F6" s="1019">
        <v>2005</v>
      </c>
      <c r="G6" s="1019">
        <v>2006</v>
      </c>
      <c r="H6" s="1019">
        <v>2007</v>
      </c>
      <c r="I6" s="1019">
        <v>2008</v>
      </c>
      <c r="J6" s="1019">
        <v>2009</v>
      </c>
      <c r="K6" s="1019">
        <v>2010</v>
      </c>
      <c r="L6" s="1019">
        <v>2011</v>
      </c>
      <c r="M6" s="1019">
        <v>2012</v>
      </c>
      <c r="N6" s="286"/>
      <c r="O6" s="962"/>
    </row>
    <row r="7" spans="1:15" s="965" customFormat="1" ht="13.5" customHeight="1">
      <c r="A7" s="967"/>
      <c r="B7" s="968"/>
      <c r="C7" s="969" t="s">
        <v>450</v>
      </c>
      <c r="D7" s="970"/>
      <c r="E7" s="1406">
        <v>300850</v>
      </c>
      <c r="F7" s="1406">
        <v>328230</v>
      </c>
      <c r="G7" s="1406">
        <v>330967</v>
      </c>
      <c r="H7" s="1407">
        <v>341720</v>
      </c>
      <c r="I7" s="1406">
        <v>343663</v>
      </c>
      <c r="J7" s="1406">
        <v>336378</v>
      </c>
      <c r="K7" s="1407">
        <v>283311</v>
      </c>
      <c r="L7" s="1407">
        <v>281015</v>
      </c>
      <c r="M7" s="1407">
        <v>268026</v>
      </c>
      <c r="N7" s="1408"/>
      <c r="O7" s="972"/>
    </row>
    <row r="8" spans="1:15" s="965" customFormat="1" ht="13.5" customHeight="1">
      <c r="A8" s="967"/>
      <c r="B8" s="968"/>
      <c r="C8" s="969" t="s">
        <v>451</v>
      </c>
      <c r="D8" s="970"/>
      <c r="E8" s="1406">
        <v>347798</v>
      </c>
      <c r="F8" s="1406">
        <v>378756</v>
      </c>
      <c r="G8" s="1406">
        <v>384854</v>
      </c>
      <c r="H8" s="1407">
        <v>397332</v>
      </c>
      <c r="I8" s="1406">
        <v>400210</v>
      </c>
      <c r="J8" s="1406">
        <v>390129</v>
      </c>
      <c r="K8" s="1407">
        <v>337570</v>
      </c>
      <c r="L8" s="1407">
        <v>334499</v>
      </c>
      <c r="M8" s="1407">
        <v>319177</v>
      </c>
      <c r="N8" s="1283"/>
      <c r="O8" s="972"/>
    </row>
    <row r="9" spans="1:15" s="965" customFormat="1" ht="13.5" customHeight="1">
      <c r="A9" s="967"/>
      <c r="B9" s="968"/>
      <c r="C9" s="969" t="s">
        <v>457</v>
      </c>
      <c r="D9" s="970"/>
      <c r="E9" s="1406">
        <v>2791443</v>
      </c>
      <c r="F9" s="1406">
        <v>2960216</v>
      </c>
      <c r="G9" s="1406">
        <v>2990993</v>
      </c>
      <c r="H9" s="1407">
        <v>3094177</v>
      </c>
      <c r="I9" s="1406">
        <v>3138017</v>
      </c>
      <c r="J9" s="1406">
        <v>2998781</v>
      </c>
      <c r="K9" s="1407">
        <v>2779077</v>
      </c>
      <c r="L9" s="1407">
        <v>2735237</v>
      </c>
      <c r="M9" s="1407">
        <v>2559732</v>
      </c>
      <c r="N9" s="1283"/>
      <c r="O9" s="972"/>
    </row>
    <row r="10" spans="1:15" s="965" customFormat="1" ht="13.5" customHeight="1">
      <c r="A10" s="967"/>
      <c r="B10" s="968"/>
      <c r="C10" s="969" t="s">
        <v>544</v>
      </c>
      <c r="D10" s="970"/>
      <c r="E10" s="1406">
        <v>2573719</v>
      </c>
      <c r="F10" s="1406">
        <v>2738739</v>
      </c>
      <c r="G10" s="1406">
        <v>2765576</v>
      </c>
      <c r="H10" s="1407">
        <v>2848902</v>
      </c>
      <c r="I10" s="1406">
        <v>2894365</v>
      </c>
      <c r="J10" s="1406">
        <v>2759400</v>
      </c>
      <c r="K10" s="1407">
        <v>2599509</v>
      </c>
      <c r="L10" s="1407">
        <v>2553741</v>
      </c>
      <c r="M10" s="1407">
        <v>2387386</v>
      </c>
      <c r="N10" s="1283"/>
      <c r="O10" s="972"/>
    </row>
    <row r="11" spans="1:15" s="965" customFormat="1" ht="13.5" customHeight="1">
      <c r="A11" s="967"/>
      <c r="B11" s="968"/>
      <c r="C11" s="969" t="s">
        <v>466</v>
      </c>
      <c r="D11" s="970"/>
      <c r="E11" s="1406"/>
      <c r="F11" s="971"/>
      <c r="G11" s="971"/>
      <c r="H11" s="1409"/>
      <c r="I11" s="971"/>
      <c r="J11" s="971"/>
      <c r="K11" s="1410"/>
      <c r="L11" s="1410"/>
      <c r="M11" s="1410"/>
      <c r="N11" s="1283"/>
      <c r="O11" s="972"/>
    </row>
    <row r="12" spans="1:15" s="965" customFormat="1" ht="12" customHeight="1">
      <c r="A12" s="967"/>
      <c r="B12" s="968"/>
      <c r="D12" s="969" t="s">
        <v>529</v>
      </c>
      <c r="E12" s="971">
        <v>741.41</v>
      </c>
      <c r="F12" s="971">
        <v>767.35</v>
      </c>
      <c r="G12" s="971">
        <v>789.21641020299899</v>
      </c>
      <c r="H12" s="1411">
        <v>808.47849558853909</v>
      </c>
      <c r="I12" s="971">
        <v>846.1337237422581</v>
      </c>
      <c r="J12" s="971">
        <v>870.33975224698497</v>
      </c>
      <c r="K12" s="1411">
        <v>900.04</v>
      </c>
      <c r="L12" s="1411">
        <v>906.11</v>
      </c>
      <c r="M12" s="1411">
        <v>915.01</v>
      </c>
      <c r="N12" s="966"/>
      <c r="O12" s="972"/>
    </row>
    <row r="13" spans="1:15" s="965" customFormat="1" ht="12" customHeight="1">
      <c r="A13" s="967"/>
      <c r="B13" s="968"/>
      <c r="C13" s="1412"/>
      <c r="D13" s="969" t="s">
        <v>530</v>
      </c>
      <c r="E13" s="971">
        <v>535.24</v>
      </c>
      <c r="F13" s="971">
        <v>550</v>
      </c>
      <c r="G13" s="971">
        <v>565</v>
      </c>
      <c r="H13" s="1411">
        <v>583.36</v>
      </c>
      <c r="I13" s="971">
        <v>600</v>
      </c>
      <c r="J13" s="971">
        <v>615.5</v>
      </c>
      <c r="K13" s="1411">
        <v>634</v>
      </c>
      <c r="L13" s="1411">
        <v>641.92999999999995</v>
      </c>
      <c r="M13" s="1411">
        <v>641.92999999999995</v>
      </c>
      <c r="N13" s="966"/>
      <c r="O13" s="972"/>
    </row>
    <row r="14" spans="1:15" s="965" customFormat="1" ht="13.5" customHeight="1">
      <c r="A14" s="967"/>
      <c r="B14" s="968"/>
      <c r="C14" s="969" t="s">
        <v>467</v>
      </c>
      <c r="D14" s="970"/>
      <c r="E14" s="971"/>
      <c r="F14" s="971"/>
      <c r="G14" s="971"/>
      <c r="H14" s="1409"/>
      <c r="I14" s="971"/>
      <c r="J14" s="971"/>
      <c r="K14" s="1411"/>
      <c r="L14" s="1411"/>
      <c r="M14" s="1411"/>
      <c r="N14" s="1283"/>
      <c r="O14" s="972"/>
    </row>
    <row r="15" spans="1:15" s="965" customFormat="1" ht="12" customHeight="1">
      <c r="A15" s="967"/>
      <c r="B15" s="968"/>
      <c r="D15" s="969" t="s">
        <v>531</v>
      </c>
      <c r="E15" s="971">
        <v>879.62</v>
      </c>
      <c r="F15" s="971">
        <v>909.17</v>
      </c>
      <c r="G15" s="971">
        <v>935.96967052376601</v>
      </c>
      <c r="H15" s="1411">
        <v>965.24629620701603</v>
      </c>
      <c r="I15" s="971">
        <v>1010.3760072203901</v>
      </c>
      <c r="J15" s="971">
        <v>1036.4416794790202</v>
      </c>
      <c r="K15" s="1411">
        <v>1076.26</v>
      </c>
      <c r="L15" s="1411">
        <v>1084.55</v>
      </c>
      <c r="M15" s="1411">
        <v>1095.5899999999999</v>
      </c>
      <c r="N15" s="1283"/>
      <c r="O15" s="972"/>
    </row>
    <row r="16" spans="1:15" s="965" customFormat="1" ht="12" customHeight="1">
      <c r="A16" s="967"/>
      <c r="B16" s="968"/>
      <c r="C16" s="969"/>
      <c r="D16" s="970" t="s">
        <v>532</v>
      </c>
      <c r="E16" s="971">
        <v>625.76</v>
      </c>
      <c r="F16" s="971">
        <v>646.65</v>
      </c>
      <c r="G16" s="971">
        <v>667</v>
      </c>
      <c r="H16" s="1411">
        <v>693</v>
      </c>
      <c r="I16" s="971">
        <v>721.82</v>
      </c>
      <c r="J16" s="971">
        <v>740</v>
      </c>
      <c r="K16" s="1411">
        <v>768.375</v>
      </c>
      <c r="L16" s="1411">
        <v>776</v>
      </c>
      <c r="M16" s="1411">
        <v>783.62</v>
      </c>
      <c r="N16" s="1283"/>
      <c r="O16" s="972"/>
    </row>
    <row r="17" spans="1:15" s="1421" customFormat="1" ht="15" customHeight="1" thickBot="1">
      <c r="A17" s="1413"/>
      <c r="B17" s="1414"/>
      <c r="C17" s="1415" t="s">
        <v>545</v>
      </c>
      <c r="D17" s="1416"/>
      <c r="E17" s="1417"/>
      <c r="F17" s="1417"/>
      <c r="G17" s="1417"/>
      <c r="H17" s="1417"/>
      <c r="I17" s="1417"/>
      <c r="J17" s="1417"/>
      <c r="K17" s="1417"/>
      <c r="L17" s="1417"/>
      <c r="M17" s="1418"/>
      <c r="N17" s="1419"/>
      <c r="O17" s="1420"/>
    </row>
    <row r="18" spans="1:15" s="251" customFormat="1" ht="13.5" customHeight="1" thickBot="1">
      <c r="A18" s="250"/>
      <c r="B18" s="214"/>
      <c r="C18" s="1224" t="s">
        <v>639</v>
      </c>
      <c r="D18" s="1225"/>
      <c r="E18" s="1225"/>
      <c r="F18" s="1225"/>
      <c r="G18" s="1225"/>
      <c r="H18" s="1225"/>
      <c r="I18" s="1225"/>
      <c r="J18" s="1225"/>
      <c r="K18" s="1225"/>
      <c r="L18" s="1225"/>
      <c r="M18" s="464"/>
      <c r="N18" s="966"/>
      <c r="O18" s="973"/>
    </row>
    <row r="19" spans="1:15" s="251" customFormat="1" ht="5.25" customHeight="1">
      <c r="A19" s="250"/>
      <c r="B19" s="214"/>
      <c r="C19" s="252"/>
      <c r="D19" s="252"/>
      <c r="E19" s="252"/>
      <c r="F19" s="252"/>
      <c r="G19" s="252"/>
      <c r="H19" s="252"/>
      <c r="I19" s="252"/>
      <c r="J19" s="252"/>
      <c r="K19" s="252"/>
      <c r="L19" s="252"/>
      <c r="M19" s="252"/>
      <c r="N19" s="966"/>
      <c r="O19" s="973"/>
    </row>
    <row r="20" spans="1:15" s="251" customFormat="1" ht="22.5" customHeight="1">
      <c r="A20" s="250"/>
      <c r="B20" s="214"/>
      <c r="C20" s="1638">
        <v>2012</v>
      </c>
      <c r="D20" s="1639"/>
      <c r="E20" s="1019" t="s">
        <v>546</v>
      </c>
      <c r="F20" s="1019" t="s">
        <v>547</v>
      </c>
      <c r="G20" s="1422" t="s">
        <v>548</v>
      </c>
      <c r="H20" s="1638">
        <v>2012</v>
      </c>
      <c r="I20" s="1640"/>
      <c r="J20" s="1639"/>
      <c r="K20" s="1019" t="s">
        <v>546</v>
      </c>
      <c r="L20" s="1019" t="s">
        <v>547</v>
      </c>
      <c r="M20" s="1422" t="s">
        <v>548</v>
      </c>
      <c r="N20" s="966"/>
      <c r="O20" s="973"/>
    </row>
    <row r="21" spans="1:15" s="1431" customFormat="1" ht="14.25" customHeight="1">
      <c r="A21" s="1423"/>
      <c r="B21" s="1424"/>
      <c r="C21" s="969" t="s">
        <v>549</v>
      </c>
      <c r="D21" s="1425"/>
      <c r="E21" s="1426">
        <v>722.48055520348305</v>
      </c>
      <c r="F21" s="1426">
        <v>864.7492544016751</v>
      </c>
      <c r="G21" s="1427">
        <v>36293</v>
      </c>
      <c r="H21" s="1428" t="s">
        <v>550</v>
      </c>
      <c r="I21" s="1429"/>
      <c r="J21" s="1429"/>
      <c r="K21" s="1426">
        <v>678.8435266291491</v>
      </c>
      <c r="L21" s="1426">
        <v>790.89312943479297</v>
      </c>
      <c r="M21" s="1427">
        <v>12261</v>
      </c>
      <c r="N21" s="1283"/>
      <c r="O21" s="1430"/>
    </row>
    <row r="22" spans="1:15" s="1431" customFormat="1" ht="11.25" customHeight="1">
      <c r="A22" s="1423"/>
      <c r="B22" s="1424"/>
      <c r="C22" s="1432" t="s">
        <v>551</v>
      </c>
      <c r="D22" s="1433"/>
      <c r="E22" s="1434">
        <v>664.61755548302904</v>
      </c>
      <c r="F22" s="1434">
        <v>789.87076370757211</v>
      </c>
      <c r="G22" s="1435">
        <v>3064</v>
      </c>
      <c r="H22" s="1436" t="s">
        <v>552</v>
      </c>
      <c r="I22" s="1429"/>
      <c r="J22" s="1429"/>
      <c r="K22" s="1434">
        <v>707.76675851703396</v>
      </c>
      <c r="L22" s="1434">
        <v>832.05894539078201</v>
      </c>
      <c r="M22" s="1435">
        <v>11976</v>
      </c>
      <c r="N22" s="1283"/>
      <c r="O22" s="1430"/>
    </row>
    <row r="23" spans="1:15" s="1431" customFormat="1" ht="11.25" customHeight="1">
      <c r="A23" s="1423"/>
      <c r="B23" s="1424"/>
      <c r="C23" s="1432" t="s">
        <v>553</v>
      </c>
      <c r="D23" s="1433"/>
      <c r="E23" s="1434">
        <v>738.64515151515207</v>
      </c>
      <c r="F23" s="1434">
        <v>846.22208690680407</v>
      </c>
      <c r="G23" s="1435">
        <v>1749</v>
      </c>
      <c r="H23" s="1436" t="s">
        <v>554</v>
      </c>
      <c r="I23" s="1429"/>
      <c r="J23" s="1429"/>
      <c r="K23" s="1434">
        <v>617.88870778267312</v>
      </c>
      <c r="L23" s="1434">
        <v>741.44083700440513</v>
      </c>
      <c r="M23" s="1435">
        <v>681</v>
      </c>
      <c r="N23" s="1283"/>
      <c r="O23" s="1430"/>
    </row>
    <row r="24" spans="1:15" s="1431" customFormat="1" ht="11.25" customHeight="1">
      <c r="A24" s="1423"/>
      <c r="B24" s="1424"/>
      <c r="C24" s="1432" t="s">
        <v>555</v>
      </c>
      <c r="D24" s="1433"/>
      <c r="E24" s="1434">
        <v>645.05110559006198</v>
      </c>
      <c r="F24" s="1434">
        <v>735.72577639751614</v>
      </c>
      <c r="G24" s="1435">
        <v>805</v>
      </c>
      <c r="H24" s="1436" t="s">
        <v>556</v>
      </c>
      <c r="I24" s="1429"/>
      <c r="J24" s="1429"/>
      <c r="K24" s="1434">
        <v>686.83825042881608</v>
      </c>
      <c r="L24" s="1434">
        <v>821.76643224699808</v>
      </c>
      <c r="M24" s="1435">
        <v>583</v>
      </c>
      <c r="N24" s="1283"/>
      <c r="O24" s="1430"/>
    </row>
    <row r="25" spans="1:15" s="1440" customFormat="1" ht="11.25" customHeight="1">
      <c r="A25" s="1437"/>
      <c r="B25" s="1438"/>
      <c r="C25" s="1432" t="s">
        <v>557</v>
      </c>
      <c r="D25" s="1433"/>
      <c r="E25" s="1434">
        <v>648.76978055077507</v>
      </c>
      <c r="F25" s="1434">
        <v>773.52002151463</v>
      </c>
      <c r="G25" s="1435">
        <v>2324</v>
      </c>
      <c r="H25" s="1436" t="s">
        <v>558</v>
      </c>
      <c r="I25" s="1439"/>
      <c r="J25" s="1439"/>
      <c r="K25" s="1434">
        <v>625.60213774597514</v>
      </c>
      <c r="L25" s="1434">
        <v>731.50805903398907</v>
      </c>
      <c r="M25" s="1435">
        <v>1118</v>
      </c>
      <c r="N25" s="966"/>
      <c r="O25" s="987"/>
    </row>
    <row r="26" spans="1:15" s="1446" customFormat="1" ht="11.25" customHeight="1">
      <c r="A26" s="1441"/>
      <c r="B26" s="1442"/>
      <c r="C26" s="1432" t="s">
        <v>559</v>
      </c>
      <c r="D26" s="1433"/>
      <c r="E26" s="1434">
        <v>627.87909208819701</v>
      </c>
      <c r="F26" s="1434">
        <v>733.66841763942898</v>
      </c>
      <c r="G26" s="1435">
        <v>771</v>
      </c>
      <c r="H26" s="1436" t="s">
        <v>560</v>
      </c>
      <c r="I26" s="1443"/>
      <c r="J26" s="1443"/>
      <c r="K26" s="1434">
        <v>666.70642276422802</v>
      </c>
      <c r="L26" s="1434">
        <v>769.11694308943106</v>
      </c>
      <c r="M26" s="1435">
        <v>615</v>
      </c>
      <c r="N26" s="1444"/>
      <c r="O26" s="1445"/>
    </row>
    <row r="27" spans="1:15" s="1446" customFormat="1" ht="11.25" customHeight="1">
      <c r="A27" s="1441"/>
      <c r="B27" s="1442"/>
      <c r="C27" s="1432" t="s">
        <v>561</v>
      </c>
      <c r="D27" s="1433"/>
      <c r="E27" s="1434">
        <v>681.72330701754402</v>
      </c>
      <c r="F27" s="1434">
        <v>796.34193859649099</v>
      </c>
      <c r="G27" s="1435">
        <v>1140</v>
      </c>
      <c r="H27" s="1447" t="s">
        <v>562</v>
      </c>
      <c r="I27" s="1443"/>
      <c r="J27" s="1443"/>
      <c r="K27" s="1426">
        <v>802.64313013374306</v>
      </c>
      <c r="L27" s="1426">
        <v>937.21548426604807</v>
      </c>
      <c r="M27" s="1427">
        <v>61237</v>
      </c>
      <c r="N27" s="1444"/>
      <c r="O27" s="1445"/>
    </row>
    <row r="28" spans="1:15" s="1446" customFormat="1" ht="11.25" customHeight="1">
      <c r="A28" s="1441"/>
      <c r="B28" s="1442"/>
      <c r="C28" s="1432" t="s">
        <v>563</v>
      </c>
      <c r="D28" s="1433"/>
      <c r="E28" s="1434">
        <v>640.94632766338407</v>
      </c>
      <c r="F28" s="1434">
        <v>758.37388182632105</v>
      </c>
      <c r="G28" s="1435">
        <v>5585</v>
      </c>
      <c r="H28" s="1436" t="s">
        <v>564</v>
      </c>
      <c r="I28" s="1443"/>
      <c r="J28" s="1443"/>
      <c r="K28" s="1434">
        <v>654.44713160198398</v>
      </c>
      <c r="L28" s="1434">
        <v>744.60227604318607</v>
      </c>
      <c r="M28" s="1435">
        <v>3427</v>
      </c>
      <c r="N28" s="1444"/>
      <c r="O28" s="1445"/>
    </row>
    <row r="29" spans="1:15" s="1446" customFormat="1" ht="11.25" customHeight="1">
      <c r="A29" s="1441"/>
      <c r="B29" s="1442"/>
      <c r="C29" s="1432" t="s">
        <v>565</v>
      </c>
      <c r="D29" s="1433"/>
      <c r="E29" s="1434">
        <v>694.59791797010803</v>
      </c>
      <c r="F29" s="1434">
        <v>854.84468891206097</v>
      </c>
      <c r="G29" s="1435">
        <v>2877</v>
      </c>
      <c r="H29" s="1436" t="s">
        <v>566</v>
      </c>
      <c r="I29" s="1443"/>
      <c r="J29" s="1443"/>
      <c r="K29" s="1434">
        <v>807.09894825798006</v>
      </c>
      <c r="L29" s="1434">
        <v>945.44634771251913</v>
      </c>
      <c r="M29" s="1435">
        <v>26033</v>
      </c>
      <c r="N29" s="1444"/>
      <c r="O29" s="1445"/>
    </row>
    <row r="30" spans="1:15" s="1446" customFormat="1" ht="11.25" customHeight="1">
      <c r="A30" s="1441"/>
      <c r="B30" s="1442"/>
      <c r="C30" s="1432" t="s">
        <v>65</v>
      </c>
      <c r="D30" s="1433"/>
      <c r="E30" s="1434">
        <v>780.79310484911002</v>
      </c>
      <c r="F30" s="1434">
        <v>943.72919074026299</v>
      </c>
      <c r="G30" s="1435">
        <v>15508</v>
      </c>
      <c r="H30" s="1436" t="s">
        <v>567</v>
      </c>
      <c r="I30" s="1443"/>
      <c r="J30" s="1443"/>
      <c r="K30" s="1434">
        <v>803.11737114886307</v>
      </c>
      <c r="L30" s="1434">
        <v>941.894961128707</v>
      </c>
      <c r="M30" s="1435">
        <v>17365</v>
      </c>
      <c r="N30" s="1444"/>
      <c r="O30" s="1445"/>
    </row>
    <row r="31" spans="1:15" s="1446" customFormat="1" ht="11.25" customHeight="1">
      <c r="A31" s="1441"/>
      <c r="B31" s="1442"/>
      <c r="C31" s="1432" t="s">
        <v>568</v>
      </c>
      <c r="D31" s="1433"/>
      <c r="E31" s="1434">
        <v>776.46107287449399</v>
      </c>
      <c r="F31" s="1434">
        <v>927.31648178137709</v>
      </c>
      <c r="G31" s="1435">
        <v>2470</v>
      </c>
      <c r="H31" s="1436" t="s">
        <v>569</v>
      </c>
      <c r="I31" s="1443"/>
      <c r="J31" s="1443"/>
      <c r="K31" s="1434">
        <v>807.73401834239098</v>
      </c>
      <c r="L31" s="1434">
        <v>935.35188745470998</v>
      </c>
      <c r="M31" s="1435">
        <v>8832</v>
      </c>
      <c r="N31" s="1444"/>
      <c r="O31" s="1445"/>
    </row>
    <row r="32" spans="1:15" s="1446" customFormat="1" ht="11.25" customHeight="1">
      <c r="A32" s="1441"/>
      <c r="B32" s="1442"/>
      <c r="C32" s="1448" t="s">
        <v>570</v>
      </c>
      <c r="D32" s="1433"/>
      <c r="E32" s="1426">
        <v>756.29505385491109</v>
      </c>
      <c r="F32" s="1426">
        <v>891.37489985863908</v>
      </c>
      <c r="G32" s="1427">
        <v>79937</v>
      </c>
      <c r="H32" s="1436" t="s">
        <v>571</v>
      </c>
      <c r="I32" s="1443"/>
      <c r="J32" s="1443"/>
      <c r="K32" s="1434">
        <v>863.33693906810004</v>
      </c>
      <c r="L32" s="1434">
        <v>1005.4971272401401</v>
      </c>
      <c r="M32" s="1435">
        <v>5580</v>
      </c>
      <c r="N32" s="1444"/>
      <c r="O32" s="1445"/>
    </row>
    <row r="33" spans="1:15" s="1446" customFormat="1" ht="11.25" customHeight="1">
      <c r="A33" s="1441"/>
      <c r="B33" s="1442"/>
      <c r="C33" s="1432" t="s">
        <v>572</v>
      </c>
      <c r="D33" s="1433"/>
      <c r="E33" s="1434">
        <v>682.60633598502602</v>
      </c>
      <c r="F33" s="1434">
        <v>857.88396350023402</v>
      </c>
      <c r="G33" s="1435">
        <v>2137</v>
      </c>
      <c r="H33" s="1447" t="s">
        <v>573</v>
      </c>
      <c r="I33" s="1443"/>
      <c r="J33" s="1443"/>
      <c r="K33" s="1426">
        <v>739.86220499353908</v>
      </c>
      <c r="L33" s="1426">
        <v>878.22424825976395</v>
      </c>
      <c r="M33" s="1427">
        <v>23991</v>
      </c>
      <c r="N33" s="1444"/>
      <c r="O33" s="1445"/>
    </row>
    <row r="34" spans="1:15" s="1446" customFormat="1" ht="11.25" customHeight="1">
      <c r="A34" s="1441"/>
      <c r="B34" s="1442"/>
      <c r="C34" s="1432" t="s">
        <v>574</v>
      </c>
      <c r="D34" s="1433"/>
      <c r="E34" s="1434">
        <v>677.67785977281608</v>
      </c>
      <c r="F34" s="1434">
        <v>790.29831061496304</v>
      </c>
      <c r="G34" s="1435">
        <v>25530</v>
      </c>
      <c r="H34" s="1436" t="s">
        <v>575</v>
      </c>
      <c r="I34" s="1443"/>
      <c r="J34" s="1443"/>
      <c r="K34" s="1434">
        <v>636.79054507337503</v>
      </c>
      <c r="L34" s="1434">
        <v>740.80333333333306</v>
      </c>
      <c r="M34" s="1435">
        <v>477</v>
      </c>
      <c r="N34" s="1444"/>
      <c r="O34" s="1445"/>
    </row>
    <row r="35" spans="1:15" s="1446" customFormat="1" ht="11.25" customHeight="1">
      <c r="A35" s="1441"/>
      <c r="B35" s="1442"/>
      <c r="C35" s="1432" t="s">
        <v>64</v>
      </c>
      <c r="D35" s="1433"/>
      <c r="E35" s="1434">
        <v>831.91165524972007</v>
      </c>
      <c r="F35" s="1434">
        <v>983.42769460704915</v>
      </c>
      <c r="G35" s="1435">
        <v>40145</v>
      </c>
      <c r="H35" s="1436" t="s">
        <v>576</v>
      </c>
      <c r="I35" s="1443"/>
      <c r="J35" s="1443"/>
      <c r="K35" s="1434">
        <v>619.87831018518511</v>
      </c>
      <c r="L35" s="1434">
        <v>683.47645833333297</v>
      </c>
      <c r="M35" s="1435">
        <v>432</v>
      </c>
      <c r="N35" s="1444"/>
      <c r="O35" s="1445"/>
    </row>
    <row r="36" spans="1:15" s="1446" customFormat="1" ht="11.25" customHeight="1">
      <c r="A36" s="1441"/>
      <c r="B36" s="1442"/>
      <c r="C36" s="1432" t="s">
        <v>577</v>
      </c>
      <c r="D36" s="1433"/>
      <c r="E36" s="1434">
        <v>679.08794726240603</v>
      </c>
      <c r="F36" s="1434">
        <v>803.32668558872001</v>
      </c>
      <c r="G36" s="1435">
        <v>5461</v>
      </c>
      <c r="H36" s="1436" t="s">
        <v>578</v>
      </c>
      <c r="I36" s="1443"/>
      <c r="J36" s="1443"/>
      <c r="K36" s="1434">
        <v>880.68996307237808</v>
      </c>
      <c r="L36" s="1434">
        <v>1149.1828655834602</v>
      </c>
      <c r="M36" s="1435">
        <v>1354</v>
      </c>
      <c r="N36" s="1444"/>
      <c r="O36" s="1445"/>
    </row>
    <row r="37" spans="1:15" s="1446" customFormat="1" ht="11.25" customHeight="1">
      <c r="A37" s="1441"/>
      <c r="B37" s="1442"/>
      <c r="C37" s="1432" t="s">
        <v>579</v>
      </c>
      <c r="D37" s="1433"/>
      <c r="E37" s="1434">
        <v>748.37775401069496</v>
      </c>
      <c r="F37" s="1434">
        <v>833.30080213903705</v>
      </c>
      <c r="G37" s="1435">
        <v>748</v>
      </c>
      <c r="H37" s="1436" t="s">
        <v>580</v>
      </c>
      <c r="I37" s="1443"/>
      <c r="J37" s="1443"/>
      <c r="K37" s="1434">
        <v>635.72939643347115</v>
      </c>
      <c r="L37" s="1434">
        <v>774.71556927297706</v>
      </c>
      <c r="M37" s="1435">
        <v>729</v>
      </c>
      <c r="N37" s="1444"/>
      <c r="O37" s="1445"/>
    </row>
    <row r="38" spans="1:15" s="1446" customFormat="1" ht="11.25" customHeight="1">
      <c r="A38" s="1441"/>
      <c r="B38" s="1442"/>
      <c r="C38" s="1432" t="s">
        <v>581</v>
      </c>
      <c r="D38" s="1433"/>
      <c r="E38" s="1434">
        <v>681.32741379310301</v>
      </c>
      <c r="F38" s="1434">
        <v>803.624178498986</v>
      </c>
      <c r="G38" s="1435">
        <v>5916</v>
      </c>
      <c r="H38" s="1436" t="s">
        <v>582</v>
      </c>
      <c r="I38" s="1443"/>
      <c r="J38" s="1443"/>
      <c r="K38" s="1434">
        <v>717.35607526881699</v>
      </c>
      <c r="L38" s="1434">
        <v>828.85130376344102</v>
      </c>
      <c r="M38" s="1435">
        <v>744</v>
      </c>
      <c r="N38" s="1444"/>
      <c r="O38" s="1445"/>
    </row>
    <row r="39" spans="1:15" s="1446" customFormat="1" ht="11.25" customHeight="1">
      <c r="A39" s="1441"/>
      <c r="B39" s="1442"/>
      <c r="C39" s="1448" t="s">
        <v>583</v>
      </c>
      <c r="D39" s="1433"/>
      <c r="E39" s="1426">
        <v>725.08190765044105</v>
      </c>
      <c r="F39" s="1426">
        <v>859.50198867576705</v>
      </c>
      <c r="G39" s="1427">
        <v>113915</v>
      </c>
      <c r="H39" s="1436" t="s">
        <v>584</v>
      </c>
      <c r="I39" s="1443"/>
      <c r="J39" s="1443"/>
      <c r="K39" s="1434">
        <v>731.04831570382407</v>
      </c>
      <c r="L39" s="1434">
        <v>896.20560618388902</v>
      </c>
      <c r="M39" s="1435">
        <v>1229</v>
      </c>
      <c r="N39" s="1444"/>
      <c r="O39" s="1445"/>
    </row>
    <row r="40" spans="1:15" s="1446" customFormat="1" ht="11.25" customHeight="1">
      <c r="A40" s="1441"/>
      <c r="B40" s="1442"/>
      <c r="C40" s="1432" t="s">
        <v>585</v>
      </c>
      <c r="D40" s="1433"/>
      <c r="E40" s="1434">
        <v>626.41222168732702</v>
      </c>
      <c r="F40" s="1434">
        <v>728.13862558671303</v>
      </c>
      <c r="G40" s="1435">
        <v>8309</v>
      </c>
      <c r="H40" s="1436" t="s">
        <v>586</v>
      </c>
      <c r="I40" s="1443"/>
      <c r="J40" s="1443"/>
      <c r="K40" s="1434">
        <v>646.55051194539203</v>
      </c>
      <c r="L40" s="1434">
        <v>753.97515358361807</v>
      </c>
      <c r="M40" s="1435">
        <v>293</v>
      </c>
      <c r="N40" s="1444"/>
      <c r="O40" s="1445"/>
    </row>
    <row r="41" spans="1:15" s="1446" customFormat="1" ht="11.25" customHeight="1">
      <c r="A41" s="1441"/>
      <c r="B41" s="1442"/>
      <c r="C41" s="1432" t="s">
        <v>587</v>
      </c>
      <c r="D41" s="1433"/>
      <c r="E41" s="1434">
        <v>706.30173376558093</v>
      </c>
      <c r="F41" s="1434">
        <v>823.45005478488099</v>
      </c>
      <c r="G41" s="1435">
        <v>39792</v>
      </c>
      <c r="H41" s="1436" t="s">
        <v>588</v>
      </c>
      <c r="I41" s="1443"/>
      <c r="J41" s="1443"/>
      <c r="K41" s="1434">
        <v>762.30018912529601</v>
      </c>
      <c r="L41" s="1434">
        <v>881.60999527186812</v>
      </c>
      <c r="M41" s="1435">
        <v>2115</v>
      </c>
      <c r="N41" s="1444"/>
      <c r="O41" s="1445"/>
    </row>
    <row r="42" spans="1:15" s="1446" customFormat="1" ht="11.25" customHeight="1">
      <c r="A42" s="1441"/>
      <c r="B42" s="1442"/>
      <c r="C42" s="1432" t="s">
        <v>589</v>
      </c>
      <c r="D42" s="1433"/>
      <c r="E42" s="1434">
        <v>644.83375468164809</v>
      </c>
      <c r="F42" s="1434">
        <v>757.95533395755308</v>
      </c>
      <c r="G42" s="1435">
        <v>3204</v>
      </c>
      <c r="H42" s="1436" t="s">
        <v>590</v>
      </c>
      <c r="I42" s="1443"/>
      <c r="J42" s="1443"/>
      <c r="K42" s="1434">
        <v>819.70435446009401</v>
      </c>
      <c r="L42" s="1434">
        <v>958.12469483568111</v>
      </c>
      <c r="M42" s="1435">
        <v>852</v>
      </c>
      <c r="N42" s="1444"/>
      <c r="O42" s="1445"/>
    </row>
    <row r="43" spans="1:15" s="1446" customFormat="1" ht="11.25" customHeight="1">
      <c r="A43" s="1441"/>
      <c r="B43" s="1442"/>
      <c r="C43" s="1432" t="s">
        <v>591</v>
      </c>
      <c r="D43" s="1433"/>
      <c r="E43" s="1434">
        <v>710.85709270927111</v>
      </c>
      <c r="F43" s="1434">
        <v>930.96692169216897</v>
      </c>
      <c r="G43" s="1435">
        <v>1111</v>
      </c>
      <c r="H43" s="1436" t="s">
        <v>592</v>
      </c>
      <c r="I43" s="1443"/>
      <c r="J43" s="1443"/>
      <c r="K43" s="1434">
        <v>655.99098550724602</v>
      </c>
      <c r="L43" s="1434">
        <v>743.56643478260912</v>
      </c>
      <c r="M43" s="1435">
        <v>345</v>
      </c>
      <c r="N43" s="1444"/>
      <c r="O43" s="1445"/>
    </row>
    <row r="44" spans="1:15" s="1446" customFormat="1" ht="11.25" customHeight="1">
      <c r="A44" s="1441"/>
      <c r="B44" s="1442"/>
      <c r="C44" s="1432" t="s">
        <v>593</v>
      </c>
      <c r="D44" s="1433"/>
      <c r="E44" s="1434">
        <v>772.60592146870101</v>
      </c>
      <c r="F44" s="1434">
        <v>942.84838178859798</v>
      </c>
      <c r="G44" s="1435">
        <v>32573</v>
      </c>
      <c r="H44" s="1436" t="s">
        <v>67</v>
      </c>
      <c r="I44" s="1443"/>
      <c r="J44" s="1443"/>
      <c r="K44" s="1434">
        <v>786.42863707983213</v>
      </c>
      <c r="L44" s="1434">
        <v>947.46057510504204</v>
      </c>
      <c r="M44" s="1435">
        <v>7616</v>
      </c>
      <c r="N44" s="1444"/>
      <c r="O44" s="1445"/>
    </row>
    <row r="45" spans="1:15" s="1446" customFormat="1" ht="11.25" customHeight="1">
      <c r="A45" s="1441"/>
      <c r="B45" s="1442"/>
      <c r="C45" s="1432" t="s">
        <v>594</v>
      </c>
      <c r="D45" s="1433"/>
      <c r="E45" s="1434">
        <v>622.35378559143908</v>
      </c>
      <c r="F45" s="1434">
        <v>722.87325243646103</v>
      </c>
      <c r="G45" s="1435">
        <v>5233</v>
      </c>
      <c r="H45" s="1436" t="s">
        <v>595</v>
      </c>
      <c r="I45" s="1443"/>
      <c r="J45" s="1443"/>
      <c r="K45" s="1434">
        <v>652.83433482810199</v>
      </c>
      <c r="L45" s="1434">
        <v>748.18796711509697</v>
      </c>
      <c r="M45" s="1435">
        <v>669</v>
      </c>
      <c r="N45" s="1444"/>
      <c r="O45" s="1445"/>
    </row>
    <row r="46" spans="1:15" s="1446" customFormat="1" ht="11.25" customHeight="1">
      <c r="A46" s="1443"/>
      <c r="B46" s="1449"/>
      <c r="C46" s="1432" t="s">
        <v>596</v>
      </c>
      <c r="D46" s="1433"/>
      <c r="E46" s="1434">
        <v>716.60092665193497</v>
      </c>
      <c r="F46" s="1434">
        <v>845.89580725639701</v>
      </c>
      <c r="G46" s="1435">
        <v>14029</v>
      </c>
      <c r="H46" s="1436" t="s">
        <v>597</v>
      </c>
      <c r="I46" s="1443"/>
      <c r="J46" s="1443"/>
      <c r="K46" s="1434">
        <v>708.51075331393508</v>
      </c>
      <c r="L46" s="1434">
        <v>829.88366634335603</v>
      </c>
      <c r="M46" s="1435">
        <v>3093</v>
      </c>
      <c r="N46" s="1444"/>
      <c r="O46" s="1445"/>
    </row>
    <row r="47" spans="1:15" s="1446" customFormat="1" ht="11.25" customHeight="1">
      <c r="A47" s="1443"/>
      <c r="B47" s="1449"/>
      <c r="C47" s="1432" t="s">
        <v>598</v>
      </c>
      <c r="D47" s="1433"/>
      <c r="E47" s="1434">
        <v>823.24231684602603</v>
      </c>
      <c r="F47" s="1434">
        <v>959.15553911423808</v>
      </c>
      <c r="G47" s="1435">
        <v>9664</v>
      </c>
      <c r="H47" s="1436" t="s">
        <v>599</v>
      </c>
      <c r="I47" s="1443"/>
      <c r="J47" s="1443"/>
      <c r="K47" s="1434">
        <v>647.26062814070406</v>
      </c>
      <c r="L47" s="1434">
        <v>734.55499162479111</v>
      </c>
      <c r="M47" s="1435">
        <v>1194</v>
      </c>
      <c r="N47" s="1444"/>
      <c r="O47" s="1445"/>
    </row>
    <row r="48" spans="1:15" s="1446" customFormat="1" ht="11.25" customHeight="1">
      <c r="A48" s="1443"/>
      <c r="B48" s="1449"/>
      <c r="C48" s="1448" t="s">
        <v>600</v>
      </c>
      <c r="D48" s="1450"/>
      <c r="E48" s="1426">
        <v>941.084790695018</v>
      </c>
      <c r="F48" s="1426">
        <v>1123.2408549999</v>
      </c>
      <c r="G48" s="1427">
        <v>262655</v>
      </c>
      <c r="H48" s="1436" t="s">
        <v>601</v>
      </c>
      <c r="I48" s="1443"/>
      <c r="J48" s="1443"/>
      <c r="K48" s="1434">
        <v>857.74795454545506</v>
      </c>
      <c r="L48" s="1434">
        <v>948.121893939394</v>
      </c>
      <c r="M48" s="1435">
        <v>264</v>
      </c>
      <c r="N48" s="1444"/>
      <c r="O48" s="1445"/>
    </row>
    <row r="49" spans="1:15" s="1446" customFormat="1" ht="11.25" customHeight="1">
      <c r="A49" s="1443"/>
      <c r="B49" s="1449"/>
      <c r="C49" s="1432" t="s">
        <v>602</v>
      </c>
      <c r="D49" s="1433"/>
      <c r="E49" s="1434">
        <v>768.66665243596208</v>
      </c>
      <c r="F49" s="1434">
        <v>885.97159467604195</v>
      </c>
      <c r="G49" s="1435">
        <v>3982</v>
      </c>
      <c r="H49" s="1436" t="s">
        <v>603</v>
      </c>
      <c r="I49" s="1443"/>
      <c r="J49" s="1443"/>
      <c r="K49" s="1434">
        <v>711.05554821664509</v>
      </c>
      <c r="L49" s="1434">
        <v>809.63560105680301</v>
      </c>
      <c r="M49" s="1435">
        <v>757</v>
      </c>
      <c r="N49" s="1444"/>
      <c r="O49" s="1445"/>
    </row>
    <row r="50" spans="1:15" s="1446" customFormat="1" ht="11.25" customHeight="1">
      <c r="A50" s="1443"/>
      <c r="B50" s="1449"/>
      <c r="C50" s="1432" t="s">
        <v>604</v>
      </c>
      <c r="D50" s="1433"/>
      <c r="E50" s="1434">
        <v>750.38903765411499</v>
      </c>
      <c r="F50" s="1434">
        <v>887.35101632789099</v>
      </c>
      <c r="G50" s="1435">
        <v>15005</v>
      </c>
      <c r="H50" s="1436" t="s">
        <v>605</v>
      </c>
      <c r="I50" s="1443"/>
      <c r="J50" s="1443"/>
      <c r="K50" s="1434">
        <v>617.58306779661007</v>
      </c>
      <c r="L50" s="1434">
        <v>717.62254237288107</v>
      </c>
      <c r="M50" s="1435">
        <v>590</v>
      </c>
      <c r="N50" s="1444"/>
      <c r="O50" s="1445"/>
    </row>
    <row r="51" spans="1:15" s="1446" customFormat="1" ht="11.25" customHeight="1">
      <c r="A51" s="1443"/>
      <c r="B51" s="1449"/>
      <c r="C51" s="1432" t="s">
        <v>606</v>
      </c>
      <c r="D51" s="1433"/>
      <c r="E51" s="1434">
        <v>975.67369608064007</v>
      </c>
      <c r="F51" s="1434">
        <v>1162.3460871156701</v>
      </c>
      <c r="G51" s="1435">
        <v>35516</v>
      </c>
      <c r="H51" s="1436" t="s">
        <v>607</v>
      </c>
      <c r="I51" s="1443"/>
      <c r="J51" s="1443"/>
      <c r="K51" s="1434">
        <v>706.78285388127904</v>
      </c>
      <c r="L51" s="1434">
        <v>807.38351598173506</v>
      </c>
      <c r="M51" s="1435">
        <v>438</v>
      </c>
      <c r="N51" s="1444"/>
      <c r="O51" s="1445"/>
    </row>
    <row r="52" spans="1:15" s="1446" customFormat="1" ht="11.25" customHeight="1">
      <c r="A52" s="1443"/>
      <c r="B52" s="1449"/>
      <c r="C52" s="1432" t="s">
        <v>608</v>
      </c>
      <c r="D52" s="1433"/>
      <c r="E52" s="1434">
        <v>946.56977038833804</v>
      </c>
      <c r="F52" s="1434">
        <v>1119.6102760049901</v>
      </c>
      <c r="G52" s="1435">
        <v>42463</v>
      </c>
      <c r="H52" s="1436" t="s">
        <v>609</v>
      </c>
      <c r="I52" s="1443"/>
      <c r="J52" s="1443"/>
      <c r="K52" s="1434">
        <v>668.64646249999998</v>
      </c>
      <c r="L52" s="1434">
        <v>778.87643749999995</v>
      </c>
      <c r="M52" s="1435">
        <v>800</v>
      </c>
      <c r="N52" s="1444"/>
      <c r="O52" s="1445"/>
    </row>
    <row r="53" spans="1:15" s="1446" customFormat="1" ht="11.25" customHeight="1">
      <c r="A53" s="1443"/>
      <c r="B53" s="1449"/>
      <c r="C53" s="1432" t="s">
        <v>63</v>
      </c>
      <c r="D53" s="1433"/>
      <c r="E53" s="1434">
        <v>1074.3085505500401</v>
      </c>
      <c r="F53" s="1434">
        <v>1299.2125447819301</v>
      </c>
      <c r="G53" s="1435">
        <v>82176</v>
      </c>
      <c r="H53" s="1447" t="s">
        <v>610</v>
      </c>
      <c r="I53" s="1443"/>
      <c r="J53" s="1443"/>
      <c r="K53" s="1426">
        <v>689.47387146674203</v>
      </c>
      <c r="L53" s="1426">
        <v>810.1912604884451</v>
      </c>
      <c r="M53" s="1427">
        <v>21333</v>
      </c>
      <c r="N53" s="1444"/>
      <c r="O53" s="1445"/>
    </row>
    <row r="54" spans="1:15" s="1446" customFormat="1" ht="11.25" customHeight="1">
      <c r="A54" s="1443"/>
      <c r="B54" s="1449"/>
      <c r="C54" s="1432" t="s">
        <v>611</v>
      </c>
      <c r="D54" s="1433"/>
      <c r="E54" s="1434">
        <v>750.50470871950108</v>
      </c>
      <c r="F54" s="1434">
        <v>914.69319651976502</v>
      </c>
      <c r="G54" s="1435">
        <v>10574</v>
      </c>
      <c r="H54" s="1436" t="s">
        <v>612</v>
      </c>
      <c r="I54" s="1443"/>
      <c r="J54" s="1443"/>
      <c r="K54" s="1434">
        <v>639.05502450980407</v>
      </c>
      <c r="L54" s="1434">
        <v>750.52838235294109</v>
      </c>
      <c r="M54" s="1435">
        <v>408</v>
      </c>
      <c r="N54" s="1444"/>
      <c r="O54" s="1445"/>
    </row>
    <row r="55" spans="1:15" s="1446" customFormat="1" ht="11.25" customHeight="1">
      <c r="A55" s="1443"/>
      <c r="B55" s="1449"/>
      <c r="C55" s="1432" t="s">
        <v>613</v>
      </c>
      <c r="D55" s="1433"/>
      <c r="E55" s="1434">
        <v>763.01234691050206</v>
      </c>
      <c r="F55" s="1434">
        <v>926.32281518426203</v>
      </c>
      <c r="G55" s="1435">
        <v>10827</v>
      </c>
      <c r="H55" s="1436" t="s">
        <v>66</v>
      </c>
      <c r="I55" s="1443"/>
      <c r="J55" s="1443"/>
      <c r="K55" s="1434">
        <v>718.26816694987303</v>
      </c>
      <c r="L55" s="1434">
        <v>850.95874044180107</v>
      </c>
      <c r="M55" s="1435">
        <v>4708</v>
      </c>
      <c r="N55" s="1444"/>
      <c r="O55" s="1445"/>
    </row>
    <row r="56" spans="1:15" s="1446" customFormat="1" ht="11.25" customHeight="1">
      <c r="A56" s="1443"/>
      <c r="B56" s="1449"/>
      <c r="C56" s="1432" t="s">
        <v>614</v>
      </c>
      <c r="D56" s="1433"/>
      <c r="E56" s="1434">
        <v>836.55725142221104</v>
      </c>
      <c r="F56" s="1434">
        <v>973.76913368785608</v>
      </c>
      <c r="G56" s="1435">
        <v>16172</v>
      </c>
      <c r="H56" s="1436" t="s">
        <v>615</v>
      </c>
      <c r="I56" s="1443"/>
      <c r="J56" s="1443"/>
      <c r="K56" s="1434">
        <v>667.30539987204099</v>
      </c>
      <c r="L56" s="1434">
        <v>766.83358285348709</v>
      </c>
      <c r="M56" s="1435">
        <v>1563</v>
      </c>
      <c r="N56" s="1444"/>
      <c r="O56" s="1445"/>
    </row>
    <row r="57" spans="1:15" s="1446" customFormat="1" ht="11.25" customHeight="1">
      <c r="A57" s="1443"/>
      <c r="B57" s="1449"/>
      <c r="C57" s="1432" t="s">
        <v>616</v>
      </c>
      <c r="D57" s="1433"/>
      <c r="E57" s="1434">
        <v>870.82789812799308</v>
      </c>
      <c r="F57" s="1434">
        <v>1026.2329910753199</v>
      </c>
      <c r="G57" s="1435">
        <v>45940</v>
      </c>
      <c r="H57" s="1436" t="s">
        <v>617</v>
      </c>
      <c r="I57" s="1443"/>
      <c r="J57" s="1443"/>
      <c r="K57" s="1434">
        <v>686.99625899280602</v>
      </c>
      <c r="L57" s="1434">
        <v>814.19731414868102</v>
      </c>
      <c r="M57" s="1435">
        <v>834</v>
      </c>
      <c r="N57" s="1444"/>
      <c r="O57" s="1445"/>
    </row>
    <row r="58" spans="1:15" s="1453" customFormat="1" ht="11.25" customHeight="1">
      <c r="A58" s="1451"/>
      <c r="B58" s="1452"/>
      <c r="C58" s="1448" t="s">
        <v>618</v>
      </c>
      <c r="D58" s="1433"/>
      <c r="E58" s="1426">
        <v>653.38827526352702</v>
      </c>
      <c r="F58" s="1426">
        <v>761.93322393755807</v>
      </c>
      <c r="G58" s="1427">
        <v>86993</v>
      </c>
      <c r="H58" s="1436" t="s">
        <v>619</v>
      </c>
      <c r="I58" s="1451"/>
      <c r="J58" s="1451"/>
      <c r="K58" s="1434">
        <v>702.22665315771712</v>
      </c>
      <c r="L58" s="1434">
        <v>839.71989530564008</v>
      </c>
      <c r="M58" s="1435">
        <v>2961</v>
      </c>
      <c r="N58" s="1444"/>
      <c r="O58" s="1445"/>
    </row>
    <row r="59" spans="1:15" s="1456" customFormat="1" ht="11.25" customHeight="1">
      <c r="A59" s="1454"/>
      <c r="B59" s="1455"/>
      <c r="C59" s="1432" t="s">
        <v>620</v>
      </c>
      <c r="D59" s="1433"/>
      <c r="E59" s="1434">
        <v>647.23391323792509</v>
      </c>
      <c r="F59" s="1434">
        <v>734.82645796064401</v>
      </c>
      <c r="G59" s="1435">
        <v>2236</v>
      </c>
      <c r="H59" s="1436" t="s">
        <v>621</v>
      </c>
      <c r="I59" s="1454"/>
      <c r="J59" s="1454"/>
      <c r="K59" s="1434">
        <v>646.86323424494606</v>
      </c>
      <c r="L59" s="1434">
        <v>776.38908442330603</v>
      </c>
      <c r="M59" s="1435">
        <v>841</v>
      </c>
      <c r="N59" s="1444"/>
      <c r="O59" s="1445"/>
    </row>
    <row r="60" spans="1:15" s="1456" customFormat="1" ht="11.25" customHeight="1">
      <c r="A60" s="1454"/>
      <c r="B60" s="1454"/>
      <c r="C60" s="1432" t="s">
        <v>622</v>
      </c>
      <c r="D60" s="1433"/>
      <c r="E60" s="1434">
        <v>635.14911525029095</v>
      </c>
      <c r="F60" s="1434">
        <v>729.75344586728806</v>
      </c>
      <c r="G60" s="1435">
        <v>1718</v>
      </c>
      <c r="H60" s="1436" t="s">
        <v>623</v>
      </c>
      <c r="I60" s="1454"/>
      <c r="J60" s="1454"/>
      <c r="K60" s="1434">
        <v>620.63942779291608</v>
      </c>
      <c r="L60" s="1434">
        <v>732.87441416893705</v>
      </c>
      <c r="M60" s="1435">
        <v>367</v>
      </c>
      <c r="N60" s="1444"/>
      <c r="O60" s="1445"/>
    </row>
    <row r="61" spans="1:15" s="1456" customFormat="1" ht="11.25" customHeight="1">
      <c r="A61" s="1454"/>
      <c r="B61" s="1454"/>
      <c r="C61" s="1432" t="s">
        <v>624</v>
      </c>
      <c r="D61" s="1433"/>
      <c r="E61" s="1434">
        <v>648.76364663890502</v>
      </c>
      <c r="F61" s="1434">
        <v>730.8974776918501</v>
      </c>
      <c r="G61" s="1435">
        <v>1681</v>
      </c>
      <c r="H61" s="1436" t="s">
        <v>625</v>
      </c>
      <c r="I61" s="1454"/>
      <c r="J61" s="1454"/>
      <c r="K61" s="1434">
        <v>645.08663385826799</v>
      </c>
      <c r="L61" s="1434">
        <v>779.73559055118096</v>
      </c>
      <c r="M61" s="1435">
        <v>508</v>
      </c>
      <c r="N61" s="1444"/>
      <c r="O61" s="1445"/>
    </row>
    <row r="62" spans="1:15" s="1456" customFormat="1" ht="11.25" customHeight="1">
      <c r="A62" s="1454"/>
      <c r="B62" s="1454"/>
      <c r="C62" s="1432" t="s">
        <v>626</v>
      </c>
      <c r="D62" s="1433"/>
      <c r="E62" s="1434">
        <v>715.71652956298203</v>
      </c>
      <c r="F62" s="1434">
        <v>832.44192666756908</v>
      </c>
      <c r="G62" s="1435">
        <v>7391</v>
      </c>
      <c r="H62" s="1436" t="s">
        <v>627</v>
      </c>
      <c r="I62" s="1454"/>
      <c r="J62" s="1454"/>
      <c r="K62" s="1434">
        <v>623.08159332321702</v>
      </c>
      <c r="L62" s="1434">
        <v>713.26053110773898</v>
      </c>
      <c r="M62" s="1435">
        <v>659</v>
      </c>
      <c r="N62" s="1444"/>
      <c r="O62" s="1445"/>
    </row>
    <row r="63" spans="1:15" s="1460" customFormat="1" ht="11.25" customHeight="1">
      <c r="A63" s="1457"/>
      <c r="B63" s="1458"/>
      <c r="C63" s="1432" t="s">
        <v>628</v>
      </c>
      <c r="D63" s="1433"/>
      <c r="E63" s="1434">
        <v>638.69749229821298</v>
      </c>
      <c r="F63" s="1434">
        <v>741.47107208872501</v>
      </c>
      <c r="G63" s="1435">
        <v>1623</v>
      </c>
      <c r="H63" s="1436" t="s">
        <v>629</v>
      </c>
      <c r="I63" s="1459"/>
      <c r="J63" s="1459"/>
      <c r="K63" s="1434">
        <v>714.59468326249703</v>
      </c>
      <c r="L63" s="1434">
        <v>837.88761586723297</v>
      </c>
      <c r="M63" s="1435">
        <v>4941</v>
      </c>
      <c r="N63" s="966"/>
      <c r="O63" s="956"/>
    </row>
    <row r="64" spans="1:15" s="1460" customFormat="1" ht="11.25" customHeight="1">
      <c r="A64" s="1457"/>
      <c r="B64" s="1458"/>
      <c r="C64" s="1432" t="s">
        <v>630</v>
      </c>
      <c r="D64" s="1433"/>
      <c r="E64" s="1434">
        <v>618.04186374078108</v>
      </c>
      <c r="F64" s="1434">
        <v>711.6855277475521</v>
      </c>
      <c r="G64" s="1435">
        <v>16542</v>
      </c>
      <c r="H64" s="1436" t="s">
        <v>631</v>
      </c>
      <c r="I64" s="1459"/>
      <c r="J64" s="1459"/>
      <c r="K64" s="1434">
        <v>657.70219035202115</v>
      </c>
      <c r="L64" s="1434">
        <v>766.07964797914008</v>
      </c>
      <c r="M64" s="1435">
        <v>767</v>
      </c>
      <c r="N64" s="966"/>
      <c r="O64" s="956"/>
    </row>
    <row r="65" spans="1:15" s="1460" customFormat="1" ht="11.25" customHeight="1">
      <c r="A65" s="1457"/>
      <c r="B65" s="1458"/>
      <c r="C65" s="1432" t="s">
        <v>632</v>
      </c>
      <c r="D65" s="1433"/>
      <c r="E65" s="1434">
        <v>605.643450530471</v>
      </c>
      <c r="F65" s="1434">
        <v>696.84856155933903</v>
      </c>
      <c r="G65" s="1435">
        <v>8106</v>
      </c>
      <c r="H65" s="1436" t="s">
        <v>633</v>
      </c>
      <c r="I65" s="1459"/>
      <c r="J65" s="1459"/>
      <c r="K65" s="1434">
        <v>638.9681341719081</v>
      </c>
      <c r="L65" s="1434">
        <v>720.80909853249511</v>
      </c>
      <c r="M65" s="1435">
        <v>477</v>
      </c>
      <c r="N65" s="1461"/>
      <c r="O65" s="956"/>
    </row>
    <row r="66" spans="1:15" ht="11.25" customHeight="1">
      <c r="A66" s="954"/>
      <c r="B66" s="954"/>
      <c r="C66" s="1432" t="s">
        <v>634</v>
      </c>
      <c r="D66" s="1433"/>
      <c r="E66" s="1434">
        <v>685.57312805348408</v>
      </c>
      <c r="F66" s="1434">
        <v>823.03329262021111</v>
      </c>
      <c r="G66" s="1435">
        <v>7778</v>
      </c>
      <c r="H66" s="1436" t="s">
        <v>635</v>
      </c>
      <c r="I66" s="954"/>
      <c r="J66" s="954"/>
      <c r="K66" s="1434">
        <v>655.06852472757816</v>
      </c>
      <c r="L66" s="1434">
        <v>742.89612740989105</v>
      </c>
      <c r="M66" s="1435">
        <v>1193</v>
      </c>
      <c r="N66" s="966"/>
      <c r="O66" s="954"/>
    </row>
    <row r="67" spans="1:15" s="1460" customFormat="1" ht="11.25" customHeight="1">
      <c r="A67" s="1457"/>
      <c r="B67" s="1458"/>
      <c r="C67" s="1432" t="s">
        <v>636</v>
      </c>
      <c r="D67" s="1433"/>
      <c r="E67" s="1434">
        <v>606.21354383475204</v>
      </c>
      <c r="F67" s="1434">
        <v>712.851792021444</v>
      </c>
      <c r="G67" s="1435">
        <v>12684</v>
      </c>
      <c r="H67" s="1436" t="s">
        <v>637</v>
      </c>
      <c r="I67" s="1459"/>
      <c r="J67" s="1459"/>
      <c r="K67" s="1434">
        <v>668.44745931283899</v>
      </c>
      <c r="L67" s="1434">
        <v>778.95971971066899</v>
      </c>
      <c r="M67" s="1435">
        <v>1106</v>
      </c>
      <c r="N67" s="966"/>
      <c r="O67" s="956"/>
    </row>
    <row r="68" spans="1:15" s="1460" customFormat="1" ht="6" customHeight="1">
      <c r="A68" s="1457"/>
      <c r="B68" s="1458"/>
      <c r="C68" s="1432"/>
      <c r="D68" s="1433"/>
      <c r="E68" s="1462"/>
      <c r="F68" s="1463"/>
      <c r="G68" s="1463"/>
      <c r="H68" s="1464"/>
      <c r="I68" s="1459"/>
      <c r="J68" s="1459"/>
      <c r="K68" s="1426"/>
      <c r="L68" s="1426"/>
      <c r="M68" s="1426"/>
      <c r="N68" s="966"/>
      <c r="O68" s="956"/>
    </row>
    <row r="69" spans="1:15" s="1460" customFormat="1" ht="10.5" customHeight="1">
      <c r="A69" s="1457"/>
      <c r="B69" s="1458"/>
      <c r="C69" s="1465" t="s">
        <v>502</v>
      </c>
      <c r="D69" s="1433"/>
      <c r="E69" s="1462"/>
      <c r="F69" s="1463"/>
      <c r="G69" s="1463"/>
      <c r="H69" s="1465"/>
      <c r="I69" s="1465"/>
      <c r="J69" s="1465"/>
      <c r="K69" s="1465"/>
      <c r="L69" s="1466"/>
      <c r="M69" s="1467"/>
      <c r="N69" s="966"/>
      <c r="O69" s="956"/>
    </row>
    <row r="70" spans="1:15" s="1460" customFormat="1" ht="10.5" customHeight="1">
      <c r="A70" s="1457"/>
      <c r="B70" s="1458"/>
      <c r="C70" s="1465" t="s">
        <v>638</v>
      </c>
      <c r="D70" s="1433"/>
      <c r="E70" s="1462"/>
      <c r="F70" s="1463"/>
      <c r="G70" s="1463"/>
      <c r="H70" s="1465"/>
      <c r="I70" s="1465"/>
      <c r="J70" s="1465"/>
      <c r="K70" s="1465"/>
      <c r="L70" s="1466"/>
      <c r="M70" s="1466"/>
      <c r="N70" s="966"/>
      <c r="O70" s="956"/>
    </row>
    <row r="71" spans="1:15" s="1460" customFormat="1">
      <c r="A71" s="1457"/>
      <c r="B71" s="1458"/>
      <c r="C71" s="953" t="s">
        <v>503</v>
      </c>
      <c r="D71" s="1433"/>
      <c r="E71" s="1462"/>
      <c r="F71" s="1463"/>
      <c r="G71" s="1463"/>
      <c r="H71" s="1465"/>
      <c r="I71" s="1465"/>
      <c r="J71" s="1465"/>
      <c r="K71" s="1465"/>
      <c r="L71" s="1466"/>
      <c r="M71" s="1466"/>
      <c r="N71" s="966"/>
      <c r="O71" s="956"/>
    </row>
    <row r="72" spans="1:15">
      <c r="A72" s="954"/>
      <c r="B72" s="954"/>
      <c r="C72" s="1147"/>
      <c r="D72" s="974"/>
      <c r="E72" s="1468"/>
      <c r="F72" s="1468"/>
      <c r="G72" s="1468"/>
      <c r="H72" s="1468"/>
      <c r="J72" s="1148"/>
      <c r="L72" s="1641">
        <v>41883</v>
      </c>
      <c r="M72" s="1641"/>
      <c r="N72" s="473">
        <v>13</v>
      </c>
      <c r="O72" s="954"/>
    </row>
  </sheetData>
  <mergeCells count="4">
    <mergeCell ref="B1:E1"/>
    <mergeCell ref="C20:D20"/>
    <mergeCell ref="H20:J20"/>
    <mergeCell ref="L72:M72"/>
  </mergeCells>
  <pageMargins left="7.874015748031496E-2" right="0.23622047244094491" top="0.23622047244094491" bottom="0.11811023622047245" header="0.27559055118110237" footer="0"/>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sheetPr codeName="Folha12">
    <tabColor theme="7"/>
  </sheetPr>
  <dimension ref="A1:T77"/>
  <sheetViews>
    <sheetView zoomScaleNormal="100" workbookViewId="0"/>
  </sheetViews>
  <sheetFormatPr defaultRowHeight="12.75"/>
  <cols>
    <col min="1" max="1" width="1" style="166" customWidth="1"/>
    <col min="2" max="2" width="2.5703125" style="166" customWidth="1"/>
    <col min="3" max="3" width="1" style="166" customWidth="1"/>
    <col min="4" max="4" width="20.85546875" style="166" customWidth="1"/>
    <col min="5" max="5" width="0.5703125" style="166" customWidth="1"/>
    <col min="6" max="6" width="8.42578125" style="166" customWidth="1"/>
    <col min="7" max="7" width="0.5703125" style="166" customWidth="1"/>
    <col min="8" max="14" width="9.28515625" style="166" customWidth="1"/>
    <col min="15" max="15" width="2.5703125" style="166" customWidth="1"/>
    <col min="16" max="16" width="1" style="166" customWidth="1"/>
    <col min="17" max="17" width="3.7109375" style="166" customWidth="1"/>
    <col min="18" max="16384" width="9.140625" style="166"/>
  </cols>
  <sheetData>
    <row r="1" spans="1:20" ht="13.5" customHeight="1">
      <c r="A1" s="165"/>
      <c r="B1" s="287"/>
      <c r="C1" s="287"/>
      <c r="D1" s="287"/>
      <c r="E1" s="276"/>
      <c r="F1" s="276"/>
      <c r="G1" s="276"/>
      <c r="H1" s="276"/>
      <c r="I1" s="276"/>
      <c r="J1" s="276"/>
      <c r="K1" s="276"/>
      <c r="L1" s="1655" t="s">
        <v>355</v>
      </c>
      <c r="M1" s="1655"/>
      <c r="N1" s="1655"/>
      <c r="O1" s="1655"/>
      <c r="P1" s="165"/>
      <c r="R1" s="241"/>
    </row>
    <row r="2" spans="1:20" ht="6" customHeight="1">
      <c r="A2" s="165"/>
      <c r="B2" s="288"/>
      <c r="C2" s="470"/>
      <c r="D2" s="470"/>
      <c r="E2" s="275"/>
      <c r="F2" s="275"/>
      <c r="G2" s="275"/>
      <c r="H2" s="275"/>
      <c r="I2" s="275"/>
      <c r="J2" s="275"/>
      <c r="K2" s="275"/>
      <c r="L2" s="275"/>
      <c r="M2" s="275"/>
      <c r="N2" s="167"/>
      <c r="O2" s="167"/>
      <c r="P2" s="165"/>
      <c r="R2" s="241"/>
    </row>
    <row r="3" spans="1:20" ht="13.5" customHeight="1" thickBot="1">
      <c r="A3" s="165"/>
      <c r="B3" s="289"/>
      <c r="C3" s="168"/>
      <c r="D3" s="168"/>
      <c r="E3" s="168"/>
      <c r="F3" s="167"/>
      <c r="G3" s="167"/>
      <c r="H3" s="167"/>
      <c r="I3" s="167"/>
      <c r="J3" s="167"/>
      <c r="K3" s="167"/>
      <c r="L3" s="661"/>
      <c r="M3" s="661"/>
      <c r="N3" s="661" t="s">
        <v>70</v>
      </c>
      <c r="O3" s="661"/>
      <c r="P3" s="661"/>
      <c r="R3" s="241"/>
    </row>
    <row r="4" spans="1:20" ht="15" customHeight="1" thickBot="1">
      <c r="A4" s="165"/>
      <c r="B4" s="289"/>
      <c r="C4" s="306" t="s">
        <v>327</v>
      </c>
      <c r="D4" s="310"/>
      <c r="E4" s="310"/>
      <c r="F4" s="310"/>
      <c r="G4" s="310"/>
      <c r="H4" s="310"/>
      <c r="I4" s="310"/>
      <c r="J4" s="310"/>
      <c r="K4" s="310"/>
      <c r="L4" s="310"/>
      <c r="M4" s="310"/>
      <c r="N4" s="311"/>
      <c r="O4" s="661"/>
      <c r="P4" s="661"/>
      <c r="R4" s="241"/>
    </row>
    <row r="5" spans="1:20" ht="7.5" customHeight="1">
      <c r="A5" s="165"/>
      <c r="B5" s="289"/>
      <c r="C5" s="1656" t="s">
        <v>85</v>
      </c>
      <c r="D5" s="1656"/>
      <c r="E5" s="167"/>
      <c r="F5" s="16"/>
      <c r="G5" s="167"/>
      <c r="H5" s="167"/>
      <c r="I5" s="167"/>
      <c r="J5" s="167"/>
      <c r="K5" s="167"/>
      <c r="L5" s="661"/>
      <c r="M5" s="661"/>
      <c r="N5" s="661"/>
      <c r="O5" s="661"/>
      <c r="P5" s="661"/>
      <c r="R5" s="241"/>
    </row>
    <row r="6" spans="1:20" ht="13.5" customHeight="1">
      <c r="A6" s="165"/>
      <c r="B6" s="289"/>
      <c r="C6" s="1657"/>
      <c r="D6" s="1657"/>
      <c r="E6" s="110">
        <v>1999</v>
      </c>
      <c r="F6" s="110"/>
      <c r="G6" s="167"/>
      <c r="H6" s="111">
        <v>2008</v>
      </c>
      <c r="I6" s="111">
        <v>2009</v>
      </c>
      <c r="J6" s="111">
        <v>2010</v>
      </c>
      <c r="K6" s="111">
        <v>2011</v>
      </c>
      <c r="L6" s="111">
        <v>2012</v>
      </c>
      <c r="M6" s="111">
        <v>2013</v>
      </c>
      <c r="N6" s="111">
        <v>2014</v>
      </c>
      <c r="O6" s="661"/>
      <c r="P6" s="661"/>
      <c r="R6" s="241"/>
    </row>
    <row r="7" spans="1:20" ht="2.25" customHeight="1">
      <c r="A7" s="165"/>
      <c r="B7" s="289"/>
      <c r="C7" s="112"/>
      <c r="D7" s="112"/>
      <c r="E7" s="16"/>
      <c r="F7" s="16"/>
      <c r="G7" s="167"/>
      <c r="H7" s="16"/>
      <c r="I7" s="16"/>
      <c r="J7" s="16"/>
      <c r="K7" s="16"/>
      <c r="L7" s="16"/>
      <c r="M7" s="16"/>
      <c r="N7" s="16"/>
      <c r="O7" s="661"/>
      <c r="P7" s="661"/>
      <c r="R7" s="241"/>
    </row>
    <row r="8" spans="1:20" ht="18.75" customHeight="1">
      <c r="A8" s="165"/>
      <c r="B8" s="289"/>
      <c r="C8" s="1658" t="s">
        <v>326</v>
      </c>
      <c r="D8" s="1658"/>
      <c r="E8" s="1658"/>
      <c r="F8" s="1658"/>
      <c r="G8" s="274"/>
      <c r="H8" s="1661">
        <v>426</v>
      </c>
      <c r="I8" s="1661">
        <v>450</v>
      </c>
      <c r="J8" s="1661">
        <v>475</v>
      </c>
      <c r="K8" s="1661">
        <v>485</v>
      </c>
      <c r="L8" s="1661">
        <v>485</v>
      </c>
      <c r="M8" s="1661">
        <v>485</v>
      </c>
      <c r="N8" s="1661">
        <v>505</v>
      </c>
      <c r="O8" s="245"/>
      <c r="P8" s="245"/>
      <c r="R8" s="246"/>
      <c r="S8" s="246"/>
      <c r="T8" s="246"/>
    </row>
    <row r="9" spans="1:20" ht="4.5" customHeight="1">
      <c r="A9" s="165"/>
      <c r="B9" s="289"/>
      <c r="C9" s="1658"/>
      <c r="D9" s="1658"/>
      <c r="E9" s="1658"/>
      <c r="F9" s="1658"/>
      <c r="G9" s="274"/>
      <c r="H9" s="1661"/>
      <c r="I9" s="1661"/>
      <c r="J9" s="1661"/>
      <c r="K9" s="1661"/>
      <c r="L9" s="1661"/>
      <c r="M9" s="1661"/>
      <c r="N9" s="1661"/>
      <c r="O9" s="245"/>
      <c r="P9" s="245"/>
      <c r="R9" s="241"/>
    </row>
    <row r="10" spans="1:20" s="171" customFormat="1" ht="10.5" customHeight="1">
      <c r="A10" s="169"/>
      <c r="B10" s="290"/>
      <c r="C10" s="1658"/>
      <c r="D10" s="1658"/>
      <c r="E10" s="1658"/>
      <c r="F10" s="1658"/>
      <c r="G10" s="309"/>
      <c r="H10" s="1661"/>
      <c r="I10" s="1661"/>
      <c r="J10" s="1661"/>
      <c r="K10" s="1661"/>
      <c r="L10" s="1661"/>
      <c r="M10" s="1661"/>
      <c r="N10" s="1661"/>
      <c r="O10" s="245"/>
      <c r="P10" s="245"/>
      <c r="R10" s="239"/>
    </row>
    <row r="11" spans="1:20" ht="31.5" customHeight="1">
      <c r="A11" s="165"/>
      <c r="B11" s="291"/>
      <c r="C11" s="244" t="s">
        <v>311</v>
      </c>
      <c r="D11" s="244"/>
      <c r="E11" s="240"/>
      <c r="F11" s="240"/>
      <c r="G11" s="243"/>
      <c r="H11" s="242" t="s">
        <v>310</v>
      </c>
      <c r="I11" s="242" t="s">
        <v>309</v>
      </c>
      <c r="J11" s="242" t="s">
        <v>308</v>
      </c>
      <c r="K11" s="242" t="s">
        <v>307</v>
      </c>
      <c r="L11" s="655" t="s">
        <v>375</v>
      </c>
      <c r="M11" s="655" t="s">
        <v>375</v>
      </c>
      <c r="N11" s="242" t="s">
        <v>644</v>
      </c>
      <c r="O11" s="242"/>
      <c r="P11" s="242"/>
      <c r="R11" s="241"/>
    </row>
    <row r="12" spans="1:20" s="171" customFormat="1" ht="18" customHeight="1">
      <c r="A12" s="169"/>
      <c r="B12" s="290"/>
      <c r="C12" s="172" t="s">
        <v>306</v>
      </c>
      <c r="D12" s="172"/>
      <c r="E12" s="240"/>
      <c r="F12" s="240"/>
      <c r="G12" s="170"/>
      <c r="H12" s="240" t="s">
        <v>305</v>
      </c>
      <c r="I12" s="240" t="s">
        <v>304</v>
      </c>
      <c r="J12" s="240" t="s">
        <v>303</v>
      </c>
      <c r="K12" s="240" t="s">
        <v>302</v>
      </c>
      <c r="L12" s="655" t="s">
        <v>375</v>
      </c>
      <c r="M12" s="655" t="s">
        <v>375</v>
      </c>
      <c r="N12" s="655" t="s">
        <v>645</v>
      </c>
      <c r="O12" s="240"/>
      <c r="P12" s="240"/>
      <c r="R12" s="239"/>
    </row>
    <row r="13" spans="1:20" ht="20.25" customHeight="1" thickBot="1">
      <c r="A13" s="165"/>
      <c r="B13" s="289"/>
      <c r="C13" s="663" t="s">
        <v>376</v>
      </c>
      <c r="D13" s="662"/>
      <c r="E13" s="167"/>
      <c r="F13" s="167"/>
      <c r="G13" s="167"/>
      <c r="H13" s="167"/>
      <c r="I13" s="167"/>
      <c r="J13" s="167"/>
      <c r="K13" s="167"/>
      <c r="L13" s="167"/>
      <c r="M13" s="167"/>
      <c r="N13" s="661"/>
      <c r="O13" s="167"/>
      <c r="P13" s="165"/>
    </row>
    <row r="14" spans="1:20" s="171" customFormat="1" ht="13.5" customHeight="1" thickBot="1">
      <c r="A14" s="169"/>
      <c r="B14" s="290"/>
      <c r="C14" s="306" t="s">
        <v>301</v>
      </c>
      <c r="D14" s="307"/>
      <c r="E14" s="307"/>
      <c r="F14" s="307"/>
      <c r="G14" s="307"/>
      <c r="H14" s="307"/>
      <c r="I14" s="307"/>
      <c r="J14" s="307"/>
      <c r="K14" s="307"/>
      <c r="L14" s="307"/>
      <c r="M14" s="307"/>
      <c r="N14" s="308"/>
      <c r="O14" s="167"/>
      <c r="P14" s="165"/>
      <c r="Q14" s="166"/>
      <c r="R14" s="166"/>
      <c r="S14" s="166"/>
      <c r="T14" s="166"/>
    </row>
    <row r="15" spans="1:20" ht="7.5" customHeight="1">
      <c r="A15" s="165"/>
      <c r="B15" s="289"/>
      <c r="C15" s="1659" t="s">
        <v>298</v>
      </c>
      <c r="D15" s="1659"/>
      <c r="E15" s="173"/>
      <c r="F15" s="173"/>
      <c r="G15" s="113"/>
      <c r="H15" s="174"/>
      <c r="I15" s="174"/>
      <c r="J15" s="174"/>
      <c r="K15" s="174"/>
      <c r="L15" s="174"/>
      <c r="M15" s="174"/>
      <c r="N15" s="174"/>
      <c r="O15" s="167"/>
      <c r="P15" s="165"/>
    </row>
    <row r="16" spans="1:20" ht="13.5" customHeight="1">
      <c r="A16" s="165"/>
      <c r="B16" s="289"/>
      <c r="C16" s="1660"/>
      <c r="D16" s="1660"/>
      <c r="E16" s="173"/>
      <c r="F16" s="173"/>
      <c r="G16" s="113"/>
      <c r="H16" s="1025">
        <v>2010</v>
      </c>
      <c r="I16" s="1662">
        <v>2011</v>
      </c>
      <c r="J16" s="1662"/>
      <c r="K16" s="1662">
        <v>2012</v>
      </c>
      <c r="L16" s="1662"/>
      <c r="M16" s="1662">
        <v>2013</v>
      </c>
      <c r="N16" s="1662"/>
      <c r="O16" s="167"/>
      <c r="P16" s="165"/>
    </row>
    <row r="17" spans="1:19" ht="12.75" customHeight="1">
      <c r="A17" s="165"/>
      <c r="B17" s="289"/>
      <c r="C17" s="173"/>
      <c r="D17" s="173"/>
      <c r="E17" s="173"/>
      <c r="F17" s="173"/>
      <c r="G17" s="113"/>
      <c r="H17" s="556" t="s">
        <v>86</v>
      </c>
      <c r="I17" s="833" t="s">
        <v>87</v>
      </c>
      <c r="J17" s="834" t="s">
        <v>86</v>
      </c>
      <c r="K17" s="833" t="s">
        <v>87</v>
      </c>
      <c r="L17" s="556" t="s">
        <v>86</v>
      </c>
      <c r="M17" s="833" t="s">
        <v>87</v>
      </c>
      <c r="N17" s="556" t="s">
        <v>86</v>
      </c>
      <c r="O17" s="167"/>
      <c r="P17" s="165"/>
    </row>
    <row r="18" spans="1:19" ht="4.5" customHeight="1">
      <c r="A18" s="165"/>
      <c r="B18" s="289"/>
      <c r="C18" s="173"/>
      <c r="D18" s="173"/>
      <c r="E18" s="173"/>
      <c r="F18" s="173"/>
      <c r="G18" s="113"/>
      <c r="H18" s="474"/>
      <c r="I18" s="474"/>
      <c r="J18" s="474"/>
      <c r="K18" s="474"/>
      <c r="L18" s="474"/>
      <c r="M18" s="474"/>
      <c r="N18" s="474"/>
      <c r="O18" s="174"/>
      <c r="P18" s="165"/>
    </row>
    <row r="19" spans="1:19" ht="15" customHeight="1">
      <c r="A19" s="165"/>
      <c r="B19" s="289"/>
      <c r="C19" s="268" t="s">
        <v>325</v>
      </c>
      <c r="D19" s="303"/>
      <c r="E19" s="296"/>
      <c r="F19" s="296"/>
      <c r="G19" s="305"/>
      <c r="H19" s="302">
        <v>942.38</v>
      </c>
      <c r="I19" s="302">
        <v>962.93</v>
      </c>
      <c r="J19" s="302">
        <v>971.52</v>
      </c>
      <c r="K19" s="657">
        <v>950.38</v>
      </c>
      <c r="L19" s="657">
        <v>962.38</v>
      </c>
      <c r="M19" s="657">
        <v>962.96</v>
      </c>
      <c r="N19" s="657">
        <v>958.81</v>
      </c>
      <c r="O19" s="174"/>
      <c r="P19" s="165"/>
    </row>
    <row r="20" spans="1:19" ht="13.5" customHeight="1">
      <c r="A20" s="165"/>
      <c r="B20" s="289"/>
      <c r="C20" s="666" t="s">
        <v>72</v>
      </c>
      <c r="D20" s="175"/>
      <c r="E20" s="173"/>
      <c r="F20" s="173"/>
      <c r="G20" s="113"/>
      <c r="H20" s="217">
        <v>1024.42</v>
      </c>
      <c r="I20" s="217">
        <v>1051.9000000000001</v>
      </c>
      <c r="J20" s="217">
        <v>1053.68</v>
      </c>
      <c r="K20" s="658">
        <v>1033.26</v>
      </c>
      <c r="L20" s="658">
        <v>1043.17</v>
      </c>
      <c r="M20" s="658">
        <v>1043.8499999999999</v>
      </c>
      <c r="N20" s="658">
        <v>1037.9100000000001</v>
      </c>
      <c r="O20" s="174"/>
      <c r="P20" s="165"/>
    </row>
    <row r="21" spans="1:19" ht="13.5" customHeight="1">
      <c r="A21" s="165"/>
      <c r="B21" s="289"/>
      <c r="C21" s="666" t="s">
        <v>71</v>
      </c>
      <c r="D21" s="175"/>
      <c r="E21" s="173"/>
      <c r="F21" s="173"/>
      <c r="G21" s="113"/>
      <c r="H21" s="217">
        <v>831.86</v>
      </c>
      <c r="I21" s="217">
        <v>842</v>
      </c>
      <c r="J21" s="217">
        <v>858.3</v>
      </c>
      <c r="K21" s="658">
        <v>839.63</v>
      </c>
      <c r="L21" s="658">
        <v>856.25</v>
      </c>
      <c r="M21" s="658">
        <v>857.33</v>
      </c>
      <c r="N21" s="658">
        <v>853.8</v>
      </c>
      <c r="O21" s="174"/>
      <c r="P21" s="165"/>
    </row>
    <row r="22" spans="1:19" ht="6.75" customHeight="1">
      <c r="A22" s="165"/>
      <c r="B22" s="289"/>
      <c r="C22" s="210"/>
      <c r="D22" s="175"/>
      <c r="E22" s="173"/>
      <c r="F22" s="173"/>
      <c r="G22" s="113"/>
      <c r="H22" s="113"/>
      <c r="I22" s="113"/>
      <c r="J22" s="113"/>
      <c r="K22" s="667"/>
      <c r="L22" s="667"/>
      <c r="M22" s="667"/>
      <c r="N22" s="667"/>
      <c r="O22" s="174"/>
      <c r="P22" s="165"/>
    </row>
    <row r="23" spans="1:19" ht="15" customHeight="1">
      <c r="A23" s="165"/>
      <c r="B23" s="289"/>
      <c r="C23" s="268" t="s">
        <v>324</v>
      </c>
      <c r="D23" s="303"/>
      <c r="E23" s="296"/>
      <c r="F23" s="296"/>
      <c r="G23" s="301"/>
      <c r="H23" s="302">
        <v>1118.48</v>
      </c>
      <c r="I23" s="302">
        <v>1134.44</v>
      </c>
      <c r="J23" s="302">
        <v>1142.5999999999999</v>
      </c>
      <c r="K23" s="657">
        <v>1114.97</v>
      </c>
      <c r="L23" s="657">
        <v>1123.5</v>
      </c>
      <c r="M23" s="657">
        <v>1124.83</v>
      </c>
      <c r="N23" s="657">
        <v>1125.5899999999999</v>
      </c>
      <c r="O23" s="174"/>
      <c r="P23" s="165"/>
      <c r="S23" s="933"/>
    </row>
    <row r="24" spans="1:19" s="177" customFormat="1" ht="13.5" customHeight="1">
      <c r="A24" s="176"/>
      <c r="B24" s="292"/>
      <c r="C24" s="666" t="s">
        <v>72</v>
      </c>
      <c r="D24" s="175"/>
      <c r="E24" s="173"/>
      <c r="F24" s="173"/>
      <c r="G24" s="113"/>
      <c r="H24" s="217">
        <v>1233.19</v>
      </c>
      <c r="I24" s="217">
        <v>1253.2</v>
      </c>
      <c r="J24" s="217">
        <v>1254.07</v>
      </c>
      <c r="K24" s="658">
        <v>1226.07</v>
      </c>
      <c r="L24" s="658">
        <v>1231.47</v>
      </c>
      <c r="M24" s="658">
        <v>1232.1199999999999</v>
      </c>
      <c r="N24" s="658">
        <v>1233.47</v>
      </c>
      <c r="O24" s="173"/>
      <c r="P24" s="176"/>
    </row>
    <row r="25" spans="1:19" s="177" customFormat="1" ht="13.5" customHeight="1">
      <c r="A25" s="176"/>
      <c r="B25" s="292"/>
      <c r="C25" s="666" t="s">
        <v>71</v>
      </c>
      <c r="D25" s="175"/>
      <c r="E25" s="173"/>
      <c r="F25" s="173"/>
      <c r="G25" s="113"/>
      <c r="H25" s="217">
        <v>963.92</v>
      </c>
      <c r="I25" s="217">
        <v>973</v>
      </c>
      <c r="J25" s="217">
        <v>988.98</v>
      </c>
      <c r="K25" s="658">
        <v>966.48</v>
      </c>
      <c r="L25" s="658">
        <v>981.64</v>
      </c>
      <c r="M25" s="658">
        <v>984.61</v>
      </c>
      <c r="N25" s="658">
        <v>982.36</v>
      </c>
      <c r="O25" s="173"/>
      <c r="P25" s="176"/>
      <c r="S25" s="932"/>
    </row>
    <row r="26" spans="1:19" ht="6.75" customHeight="1">
      <c r="A26" s="165"/>
      <c r="B26" s="289"/>
      <c r="C26" s="557"/>
      <c r="D26" s="175"/>
      <c r="E26" s="173"/>
      <c r="F26" s="173"/>
      <c r="G26" s="113"/>
      <c r="H26" s="113"/>
      <c r="I26" s="113"/>
      <c r="J26" s="113"/>
      <c r="K26" s="667"/>
      <c r="L26" s="667"/>
      <c r="M26" s="667"/>
      <c r="N26" s="667"/>
      <c r="O26" s="174"/>
      <c r="P26" s="165"/>
    </row>
    <row r="27" spans="1:19" ht="15" customHeight="1">
      <c r="A27" s="165"/>
      <c r="B27" s="289"/>
      <c r="C27" s="268" t="s">
        <v>323</v>
      </c>
      <c r="D27" s="303"/>
      <c r="E27" s="296"/>
      <c r="F27" s="296"/>
      <c r="G27" s="304"/>
      <c r="H27" s="659">
        <f t="shared" ref="H27:M27" si="0">H19/H23*100</f>
        <v>84.25541806737715</v>
      </c>
      <c r="I27" s="659">
        <f t="shared" si="0"/>
        <v>84.881527449666777</v>
      </c>
      <c r="J27" s="659">
        <f t="shared" si="0"/>
        <v>85.027131104498523</v>
      </c>
      <c r="K27" s="659">
        <f t="shared" si="0"/>
        <v>85.238167843080987</v>
      </c>
      <c r="L27" s="659">
        <f t="shared" si="0"/>
        <v>85.659101023586999</v>
      </c>
      <c r="M27" s="659">
        <f t="shared" si="0"/>
        <v>85.609380973124843</v>
      </c>
      <c r="N27" s="659">
        <f>+N19/N23*100</f>
        <v>85.182881866398958</v>
      </c>
      <c r="O27" s="174"/>
      <c r="P27" s="165"/>
    </row>
    <row r="28" spans="1:19" ht="13.5" customHeight="1">
      <c r="A28" s="165"/>
      <c r="B28" s="289"/>
      <c r="C28" s="666" t="s">
        <v>72</v>
      </c>
      <c r="D28" s="175"/>
      <c r="E28" s="173"/>
      <c r="F28" s="173"/>
      <c r="G28" s="238"/>
      <c r="H28" s="919">
        <f t="shared" ref="H28:M28" si="1">H20/H24*100</f>
        <v>83.070735247609861</v>
      </c>
      <c r="I28" s="919">
        <f t="shared" si="1"/>
        <v>83.937120970315988</v>
      </c>
      <c r="J28" s="919">
        <f t="shared" si="1"/>
        <v>84.020828183434745</v>
      </c>
      <c r="K28" s="919">
        <f t="shared" si="1"/>
        <v>84.274144216888118</v>
      </c>
      <c r="L28" s="919">
        <f t="shared" si="1"/>
        <v>84.709331124590932</v>
      </c>
      <c r="M28" s="919">
        <f t="shared" si="1"/>
        <v>84.719832483848975</v>
      </c>
      <c r="N28" s="919">
        <f t="shared" ref="N28:N29" si="2">+N20/N24*100</f>
        <v>84.145540629281626</v>
      </c>
      <c r="O28" s="174"/>
      <c r="P28" s="165"/>
    </row>
    <row r="29" spans="1:19" ht="13.5" customHeight="1">
      <c r="A29" s="165"/>
      <c r="B29" s="289"/>
      <c r="C29" s="666" t="s">
        <v>71</v>
      </c>
      <c r="D29" s="175"/>
      <c r="E29" s="173"/>
      <c r="F29" s="173"/>
      <c r="G29" s="238"/>
      <c r="H29" s="919">
        <f t="shared" ref="H29:M29" si="3">H21/H25*100</f>
        <v>86.299692920574316</v>
      </c>
      <c r="I29" s="919">
        <f t="shared" si="3"/>
        <v>86.536485097636174</v>
      </c>
      <c r="J29" s="919">
        <f t="shared" si="3"/>
        <v>86.786385973427159</v>
      </c>
      <c r="K29" s="919">
        <f t="shared" si="3"/>
        <v>86.875051734127979</v>
      </c>
      <c r="L29" s="919">
        <f t="shared" si="3"/>
        <v>87.226478138625168</v>
      </c>
      <c r="M29" s="919">
        <f t="shared" si="3"/>
        <v>87.073054305765737</v>
      </c>
      <c r="N29" s="919">
        <f t="shared" si="2"/>
        <v>86.913147929475954</v>
      </c>
      <c r="O29" s="174"/>
      <c r="P29" s="165"/>
    </row>
    <row r="30" spans="1:19" ht="6.75" customHeight="1">
      <c r="A30" s="165"/>
      <c r="B30" s="289"/>
      <c r="C30" s="210"/>
      <c r="D30" s="175"/>
      <c r="E30" s="173"/>
      <c r="F30" s="173"/>
      <c r="G30" s="237"/>
      <c r="H30" s="236"/>
      <c r="I30" s="236"/>
      <c r="J30" s="236"/>
      <c r="K30" s="660"/>
      <c r="L30" s="660"/>
      <c r="M30" s="660"/>
      <c r="N30" s="659"/>
      <c r="O30" s="174"/>
      <c r="P30" s="165"/>
    </row>
    <row r="31" spans="1:19" ht="23.25" customHeight="1">
      <c r="A31" s="165"/>
      <c r="B31" s="289"/>
      <c r="C31" s="1642" t="s">
        <v>322</v>
      </c>
      <c r="D31" s="1642"/>
      <c r="E31" s="1642"/>
      <c r="F31" s="1642"/>
      <c r="G31" s="301"/>
      <c r="H31" s="302">
        <v>10.5</v>
      </c>
      <c r="I31" s="302">
        <v>10.9</v>
      </c>
      <c r="J31" s="302">
        <v>11.3</v>
      </c>
      <c r="K31" s="657">
        <v>12.7</v>
      </c>
      <c r="L31" s="657">
        <v>12.9</v>
      </c>
      <c r="M31" s="657">
        <v>11.7</v>
      </c>
      <c r="N31" s="657">
        <v>12</v>
      </c>
      <c r="O31" s="174"/>
      <c r="P31" s="165"/>
    </row>
    <row r="32" spans="1:19" ht="13.5" customHeight="1">
      <c r="A32" s="176"/>
      <c r="B32" s="292"/>
      <c r="C32" s="666" t="s">
        <v>300</v>
      </c>
      <c r="D32" s="175"/>
      <c r="E32" s="173"/>
      <c r="F32" s="173"/>
      <c r="G32" s="113"/>
      <c r="H32" s="217">
        <v>7.5</v>
      </c>
      <c r="I32" s="217">
        <v>8.1</v>
      </c>
      <c r="J32" s="217">
        <v>8.3000000000000007</v>
      </c>
      <c r="K32" s="658">
        <v>10</v>
      </c>
      <c r="L32" s="658">
        <v>10.1</v>
      </c>
      <c r="M32" s="658">
        <v>9.1999999999999993</v>
      </c>
      <c r="N32" s="658">
        <v>8.6999999999999993</v>
      </c>
      <c r="P32" s="165"/>
    </row>
    <row r="33" spans="1:18" ht="13.5" customHeight="1">
      <c r="A33" s="165"/>
      <c r="B33" s="289"/>
      <c r="C33" s="666" t="s">
        <v>299</v>
      </c>
      <c r="D33" s="175"/>
      <c r="E33" s="173"/>
      <c r="F33" s="173"/>
      <c r="G33" s="113"/>
      <c r="H33" s="217">
        <v>14.4</v>
      </c>
      <c r="I33" s="217">
        <v>14.7</v>
      </c>
      <c r="J33" s="217">
        <v>15.3</v>
      </c>
      <c r="K33" s="658">
        <v>16.399999999999999</v>
      </c>
      <c r="L33" s="658">
        <v>16.600000000000001</v>
      </c>
      <c r="M33" s="658">
        <v>15.1</v>
      </c>
      <c r="N33" s="658">
        <v>16.5</v>
      </c>
      <c r="O33" s="174"/>
      <c r="P33" s="165"/>
      <c r="R33" s="229"/>
    </row>
    <row r="34" spans="1:18" ht="18" customHeight="1" thickBot="1">
      <c r="A34" s="165"/>
      <c r="B34" s="289"/>
      <c r="C34" s="210"/>
      <c r="D34" s="175"/>
      <c r="E34" s="173"/>
      <c r="F34" s="173"/>
      <c r="G34" s="1653"/>
      <c r="H34" s="1653"/>
      <c r="I34" s="1653"/>
      <c r="J34" s="1653"/>
      <c r="K34" s="1653"/>
      <c r="L34" s="1653"/>
      <c r="M34" s="1654"/>
      <c r="N34" s="1654"/>
      <c r="O34" s="174"/>
      <c r="P34" s="165"/>
    </row>
    <row r="35" spans="1:18" ht="30.75" customHeight="1" thickBot="1">
      <c r="A35" s="165"/>
      <c r="B35" s="289"/>
      <c r="C35" s="1644" t="s">
        <v>321</v>
      </c>
      <c r="D35" s="1645"/>
      <c r="E35" s="1645"/>
      <c r="F35" s="1645"/>
      <c r="G35" s="1645"/>
      <c r="H35" s="1645"/>
      <c r="I35" s="1645"/>
      <c r="J35" s="1645"/>
      <c r="K35" s="1645"/>
      <c r="L35" s="1645"/>
      <c r="M35" s="1645"/>
      <c r="N35" s="1646"/>
      <c r="O35" s="227"/>
      <c r="P35" s="165"/>
      <c r="Q35" s="180"/>
    </row>
    <row r="36" spans="1:18" ht="7.5" customHeight="1">
      <c r="A36" s="165"/>
      <c r="B36" s="289"/>
      <c r="C36" s="1647" t="s">
        <v>298</v>
      </c>
      <c r="D36" s="1647"/>
      <c r="E36" s="231"/>
      <c r="F36" s="230"/>
      <c r="G36" s="178"/>
      <c r="H36" s="181"/>
      <c r="I36" s="181"/>
      <c r="J36" s="181"/>
      <c r="K36" s="181"/>
      <c r="L36" s="181"/>
      <c r="M36" s="181"/>
      <c r="N36" s="181"/>
      <c r="O36" s="227"/>
      <c r="P36" s="165"/>
      <c r="Q36" s="180"/>
    </row>
    <row r="37" spans="1:18" ht="36" customHeight="1">
      <c r="A37" s="165"/>
      <c r="B37" s="289"/>
      <c r="C37" s="1648"/>
      <c r="D37" s="1648"/>
      <c r="E37" s="234"/>
      <c r="F37" s="234"/>
      <c r="G37" s="234"/>
      <c r="H37" s="234"/>
      <c r="I37" s="1649" t="s">
        <v>297</v>
      </c>
      <c r="J37" s="1649"/>
      <c r="K37" s="1650" t="s">
        <v>296</v>
      </c>
      <c r="L37" s="1651"/>
      <c r="M37" s="1650" t="s">
        <v>295</v>
      </c>
      <c r="N37" s="1649"/>
      <c r="O37" s="227"/>
      <c r="P37" s="165"/>
      <c r="Q37" s="235"/>
    </row>
    <row r="38" spans="1:18" s="171" customFormat="1" ht="25.5" customHeight="1">
      <c r="A38" s="169"/>
      <c r="B38" s="290"/>
      <c r="C38" s="234"/>
      <c r="D38" s="234"/>
      <c r="E38" s="234"/>
      <c r="F38" s="234"/>
      <c r="G38" s="234"/>
      <c r="H38" s="234"/>
      <c r="I38" s="920" t="s">
        <v>443</v>
      </c>
      <c r="J38" s="920" t="s">
        <v>464</v>
      </c>
      <c r="K38" s="920" t="s">
        <v>443</v>
      </c>
      <c r="L38" s="920" t="s">
        <v>464</v>
      </c>
      <c r="M38" s="920" t="s">
        <v>443</v>
      </c>
      <c r="N38" s="920" t="s">
        <v>464</v>
      </c>
      <c r="O38" s="233"/>
      <c r="P38" s="169"/>
      <c r="Q38" s="232"/>
    </row>
    <row r="39" spans="1:18" ht="15" customHeight="1">
      <c r="A39" s="165"/>
      <c r="B39" s="289"/>
      <c r="C39" s="268" t="s">
        <v>68</v>
      </c>
      <c r="D39" s="295"/>
      <c r="E39" s="296"/>
      <c r="F39" s="297"/>
      <c r="G39" s="298"/>
      <c r="H39" s="299"/>
      <c r="I39" s="300">
        <v>962.96</v>
      </c>
      <c r="J39" s="300">
        <v>958.81</v>
      </c>
      <c r="K39" s="300">
        <v>1124.83</v>
      </c>
      <c r="L39" s="300">
        <v>1125.5899999999999</v>
      </c>
      <c r="M39" s="300">
        <v>11.7</v>
      </c>
      <c r="N39" s="300">
        <v>12</v>
      </c>
      <c r="O39" s="227"/>
      <c r="P39" s="165"/>
      <c r="Q39" s="180"/>
      <c r="R39" s="171"/>
    </row>
    <row r="40" spans="1:18" ht="13.5" customHeight="1">
      <c r="A40" s="165"/>
      <c r="B40" s="289"/>
      <c r="C40" s="128" t="s">
        <v>294</v>
      </c>
      <c r="D40" s="249"/>
      <c r="E40" s="249"/>
      <c r="F40" s="249"/>
      <c r="G40" s="249"/>
      <c r="H40" s="249"/>
      <c r="I40" s="217">
        <v>888.44</v>
      </c>
      <c r="J40" s="217">
        <v>904.65</v>
      </c>
      <c r="K40" s="217">
        <v>1124.67</v>
      </c>
      <c r="L40" s="217">
        <v>1144.8699999999999</v>
      </c>
      <c r="M40" s="217">
        <v>10</v>
      </c>
      <c r="N40" s="217">
        <v>7</v>
      </c>
      <c r="O40" s="227"/>
      <c r="P40" s="165"/>
      <c r="Q40" s="180"/>
      <c r="R40" s="171"/>
    </row>
    <row r="41" spans="1:18" ht="13.5" customHeight="1">
      <c r="A41" s="165"/>
      <c r="B41" s="289"/>
      <c r="C41" s="128" t="s">
        <v>293</v>
      </c>
      <c r="D41" s="249"/>
      <c r="E41" s="249"/>
      <c r="F41" s="249"/>
      <c r="G41" s="249"/>
      <c r="H41" s="249"/>
      <c r="I41" s="217">
        <v>886.16</v>
      </c>
      <c r="J41" s="217">
        <v>877.52</v>
      </c>
      <c r="K41" s="217">
        <v>1021.31</v>
      </c>
      <c r="L41" s="217">
        <v>1031.8</v>
      </c>
      <c r="M41" s="217">
        <v>13.1</v>
      </c>
      <c r="N41" s="217">
        <v>13.3</v>
      </c>
      <c r="O41" s="227"/>
      <c r="P41" s="165"/>
      <c r="Q41" s="180"/>
      <c r="R41" s="171"/>
    </row>
    <row r="42" spans="1:18" ht="13.5" customHeight="1">
      <c r="A42" s="165"/>
      <c r="B42" s="289"/>
      <c r="C42" s="128" t="s">
        <v>292</v>
      </c>
      <c r="D42" s="228"/>
      <c r="E42" s="228"/>
      <c r="F42" s="228"/>
      <c r="G42" s="228"/>
      <c r="H42" s="228"/>
      <c r="I42" s="179">
        <v>1918.52</v>
      </c>
      <c r="J42" s="179">
        <v>1944.36</v>
      </c>
      <c r="K42" s="179">
        <v>2717.09</v>
      </c>
      <c r="L42" s="179">
        <v>2782.63</v>
      </c>
      <c r="M42" s="179">
        <v>0</v>
      </c>
      <c r="N42" s="179">
        <v>0</v>
      </c>
      <c r="O42" s="227"/>
      <c r="P42" s="165"/>
      <c r="Q42" s="180"/>
      <c r="R42" s="171"/>
    </row>
    <row r="43" spans="1:18" ht="13.5" customHeight="1">
      <c r="A43" s="165"/>
      <c r="B43" s="289"/>
      <c r="C43" s="128" t="s">
        <v>291</v>
      </c>
      <c r="D43" s="228"/>
      <c r="E43" s="228"/>
      <c r="F43" s="228"/>
      <c r="G43" s="228"/>
      <c r="H43" s="228"/>
      <c r="I43" s="217">
        <v>973.98</v>
      </c>
      <c r="J43" s="217">
        <v>964.54</v>
      </c>
      <c r="K43" s="217">
        <v>1175.5999999999999</v>
      </c>
      <c r="L43" s="217">
        <v>1176.67</v>
      </c>
      <c r="M43" s="217">
        <v>10.7</v>
      </c>
      <c r="N43" s="217">
        <v>8.6</v>
      </c>
      <c r="O43" s="227"/>
      <c r="P43" s="165"/>
      <c r="Q43" s="180"/>
      <c r="R43" s="171"/>
    </row>
    <row r="44" spans="1:18" ht="13.5" customHeight="1">
      <c r="A44" s="165"/>
      <c r="B44" s="289"/>
      <c r="C44" s="128" t="s">
        <v>290</v>
      </c>
      <c r="D44" s="228"/>
      <c r="E44" s="228"/>
      <c r="F44" s="228"/>
      <c r="G44" s="228"/>
      <c r="H44" s="228"/>
      <c r="I44" s="179">
        <v>858.77</v>
      </c>
      <c r="J44" s="179">
        <v>875.21</v>
      </c>
      <c r="K44" s="179">
        <v>974.01</v>
      </c>
      <c r="L44" s="179">
        <v>998.3</v>
      </c>
      <c r="M44" s="179">
        <v>11.8</v>
      </c>
      <c r="N44" s="179">
        <v>10.5</v>
      </c>
      <c r="O44" s="227"/>
      <c r="P44" s="165"/>
      <c r="Q44" s="180"/>
      <c r="R44" s="171"/>
    </row>
    <row r="45" spans="1:18" ht="13.5" customHeight="1">
      <c r="A45" s="165"/>
      <c r="B45" s="289"/>
      <c r="C45" s="128" t="s">
        <v>371</v>
      </c>
      <c r="D45" s="228"/>
      <c r="E45" s="228"/>
      <c r="F45" s="228"/>
      <c r="G45" s="228"/>
      <c r="H45" s="228"/>
      <c r="I45" s="217">
        <v>945.02</v>
      </c>
      <c r="J45" s="217">
        <v>948.39</v>
      </c>
      <c r="K45" s="217">
        <v>1093.29</v>
      </c>
      <c r="L45" s="217">
        <v>1089.3</v>
      </c>
      <c r="M45" s="217">
        <v>10.9</v>
      </c>
      <c r="N45" s="217">
        <v>12.3</v>
      </c>
      <c r="O45" s="227"/>
      <c r="P45" s="165"/>
      <c r="Q45" s="180"/>
      <c r="R45" s="171"/>
    </row>
    <row r="46" spans="1:18" ht="13.5" customHeight="1">
      <c r="A46" s="165"/>
      <c r="B46" s="289"/>
      <c r="C46" s="128" t="s">
        <v>289</v>
      </c>
      <c r="D46" s="128"/>
      <c r="E46" s="128"/>
      <c r="F46" s="128"/>
      <c r="G46" s="128"/>
      <c r="H46" s="128"/>
      <c r="I46" s="656">
        <v>1114.69</v>
      </c>
      <c r="J46" s="656">
        <v>1108.7</v>
      </c>
      <c r="K46" s="656">
        <v>1501.23</v>
      </c>
      <c r="L46" s="656">
        <v>1493.04</v>
      </c>
      <c r="M46" s="656">
        <v>3.5</v>
      </c>
      <c r="N46" s="656">
        <v>4.5999999999999996</v>
      </c>
      <c r="O46" s="227"/>
      <c r="P46" s="165"/>
      <c r="Q46" s="180"/>
      <c r="R46" s="171"/>
    </row>
    <row r="47" spans="1:18" ht="13.5" customHeight="1">
      <c r="A47" s="165"/>
      <c r="B47" s="289"/>
      <c r="C47" s="128" t="s">
        <v>288</v>
      </c>
      <c r="D47" s="228"/>
      <c r="E47" s="228"/>
      <c r="F47" s="228"/>
      <c r="G47" s="228"/>
      <c r="H47" s="228"/>
      <c r="I47" s="217">
        <v>726.41</v>
      </c>
      <c r="J47" s="217">
        <v>704.72</v>
      </c>
      <c r="K47" s="217">
        <v>782.22</v>
      </c>
      <c r="L47" s="217">
        <v>760.46</v>
      </c>
      <c r="M47" s="217">
        <v>20.8</v>
      </c>
      <c r="N47" s="217">
        <v>21</v>
      </c>
      <c r="O47" s="227"/>
      <c r="P47" s="165"/>
      <c r="Q47" s="180"/>
      <c r="R47" s="171"/>
    </row>
    <row r="48" spans="1:18" ht="13.5" customHeight="1">
      <c r="A48" s="165"/>
      <c r="B48" s="289"/>
      <c r="C48" s="128" t="s">
        <v>287</v>
      </c>
      <c r="D48" s="228"/>
      <c r="E48" s="228"/>
      <c r="F48" s="228"/>
      <c r="G48" s="228"/>
      <c r="H48" s="228"/>
      <c r="I48" s="179">
        <v>1682.34</v>
      </c>
      <c r="J48" s="179">
        <v>1647</v>
      </c>
      <c r="K48" s="179">
        <v>1987.83</v>
      </c>
      <c r="L48" s="179">
        <v>1953.47</v>
      </c>
      <c r="M48" s="179">
        <v>2</v>
      </c>
      <c r="N48" s="179">
        <v>2.4</v>
      </c>
      <c r="O48" s="227"/>
      <c r="P48" s="165"/>
      <c r="Q48" s="180"/>
      <c r="R48" s="171"/>
    </row>
    <row r="49" spans="1:19" ht="13.5" customHeight="1">
      <c r="A49" s="165"/>
      <c r="B49" s="289"/>
      <c r="C49" s="128" t="s">
        <v>286</v>
      </c>
      <c r="D49" s="228"/>
      <c r="E49" s="228"/>
      <c r="F49" s="228"/>
      <c r="G49" s="228"/>
      <c r="H49" s="228"/>
      <c r="I49" s="217">
        <v>1672.71</v>
      </c>
      <c r="J49" s="217">
        <v>1659.27</v>
      </c>
      <c r="K49" s="217">
        <v>2270.69</v>
      </c>
      <c r="L49" s="217">
        <v>2249.0300000000002</v>
      </c>
      <c r="M49" s="217">
        <v>1.3</v>
      </c>
      <c r="N49" s="217">
        <v>0.6</v>
      </c>
      <c r="O49" s="227"/>
      <c r="P49" s="165"/>
      <c r="Q49" s="180"/>
      <c r="R49" s="171"/>
      <c r="S49" s="229"/>
    </row>
    <row r="50" spans="1:19" ht="13.5" customHeight="1">
      <c r="A50" s="165"/>
      <c r="B50" s="289"/>
      <c r="C50" s="128" t="s">
        <v>285</v>
      </c>
      <c r="D50" s="228"/>
      <c r="E50" s="228"/>
      <c r="F50" s="228"/>
      <c r="G50" s="228"/>
      <c r="H50" s="228"/>
      <c r="I50" s="179">
        <v>1042.4100000000001</v>
      </c>
      <c r="J50" s="179">
        <v>1042.5899999999999</v>
      </c>
      <c r="K50" s="179">
        <v>1130.6500000000001</v>
      </c>
      <c r="L50" s="179">
        <v>1148.27</v>
      </c>
      <c r="M50" s="179">
        <v>13</v>
      </c>
      <c r="N50" s="179">
        <v>10.7</v>
      </c>
      <c r="O50" s="227"/>
      <c r="P50" s="165"/>
      <c r="Q50" s="180"/>
      <c r="R50" s="171"/>
    </row>
    <row r="51" spans="1:19" ht="13.5" customHeight="1">
      <c r="A51" s="165"/>
      <c r="B51" s="289"/>
      <c r="C51" s="128" t="s">
        <v>284</v>
      </c>
      <c r="D51" s="228"/>
      <c r="E51" s="228"/>
      <c r="F51" s="228"/>
      <c r="G51" s="228"/>
      <c r="H51" s="228"/>
      <c r="I51" s="217">
        <v>1343.06</v>
      </c>
      <c r="J51" s="217">
        <v>1337.79</v>
      </c>
      <c r="K51" s="217">
        <v>1494</v>
      </c>
      <c r="L51" s="217">
        <v>1487.74</v>
      </c>
      <c r="M51" s="217">
        <v>3.7</v>
      </c>
      <c r="N51" s="217">
        <v>4</v>
      </c>
      <c r="O51" s="227"/>
      <c r="P51" s="165"/>
      <c r="Q51" s="180"/>
      <c r="R51" s="171"/>
    </row>
    <row r="52" spans="1:19" ht="13.5" customHeight="1">
      <c r="A52" s="165"/>
      <c r="B52" s="289"/>
      <c r="C52" s="128" t="s">
        <v>283</v>
      </c>
      <c r="D52" s="228"/>
      <c r="E52" s="228"/>
      <c r="F52" s="228"/>
      <c r="G52" s="228"/>
      <c r="H52" s="228"/>
      <c r="I52" s="179">
        <v>745.87</v>
      </c>
      <c r="J52" s="179">
        <v>731.62</v>
      </c>
      <c r="K52" s="179">
        <v>860</v>
      </c>
      <c r="L52" s="179">
        <v>853.36</v>
      </c>
      <c r="M52" s="179">
        <v>14.8</v>
      </c>
      <c r="N52" s="179">
        <v>17.899999999999999</v>
      </c>
      <c r="O52" s="227"/>
      <c r="P52" s="165"/>
      <c r="Q52" s="180"/>
      <c r="R52" s="171"/>
    </row>
    <row r="53" spans="1:19" ht="13.5" customHeight="1">
      <c r="A53" s="165"/>
      <c r="B53" s="289"/>
      <c r="C53" s="128" t="s">
        <v>282</v>
      </c>
      <c r="D53" s="228"/>
      <c r="E53" s="228"/>
      <c r="F53" s="228"/>
      <c r="G53" s="228"/>
      <c r="H53" s="228"/>
      <c r="I53" s="179">
        <v>1199.81</v>
      </c>
      <c r="J53" s="179">
        <v>1197.23</v>
      </c>
      <c r="K53" s="179">
        <v>1296.23</v>
      </c>
      <c r="L53" s="179">
        <v>1301.6199999999999</v>
      </c>
      <c r="M53" s="179">
        <v>7.2</v>
      </c>
      <c r="N53" s="179">
        <v>3.5</v>
      </c>
      <c r="O53" s="227"/>
      <c r="P53" s="165"/>
      <c r="Q53" s="180"/>
      <c r="R53" s="171"/>
    </row>
    <row r="54" spans="1:19" ht="13.5" customHeight="1">
      <c r="A54" s="165"/>
      <c r="B54" s="289"/>
      <c r="C54" s="128" t="s">
        <v>281</v>
      </c>
      <c r="D54" s="228"/>
      <c r="E54" s="228"/>
      <c r="F54" s="228"/>
      <c r="G54" s="228"/>
      <c r="H54" s="228"/>
      <c r="I54" s="179">
        <v>788.64</v>
      </c>
      <c r="J54" s="179">
        <v>786.29</v>
      </c>
      <c r="K54" s="179">
        <v>884.13</v>
      </c>
      <c r="L54" s="179">
        <v>878.27</v>
      </c>
      <c r="M54" s="179">
        <v>13.2</v>
      </c>
      <c r="N54" s="179">
        <v>13.6</v>
      </c>
      <c r="O54" s="227"/>
      <c r="P54" s="165"/>
      <c r="Q54" s="180"/>
      <c r="R54" s="171"/>
      <c r="S54" s="229"/>
    </row>
    <row r="55" spans="1:19" ht="13.5" customHeight="1">
      <c r="A55" s="165"/>
      <c r="B55" s="289"/>
      <c r="C55" s="128" t="s">
        <v>280</v>
      </c>
      <c r="D55" s="228"/>
      <c r="E55" s="228"/>
      <c r="F55" s="228"/>
      <c r="G55" s="228"/>
      <c r="H55" s="228"/>
      <c r="I55" s="179">
        <v>1617.13</v>
      </c>
      <c r="J55" s="179">
        <v>1573.8</v>
      </c>
      <c r="K55" s="179">
        <v>1813.43</v>
      </c>
      <c r="L55" s="179">
        <v>1756.39</v>
      </c>
      <c r="M55" s="179">
        <v>10.3</v>
      </c>
      <c r="N55" s="179">
        <v>10.5</v>
      </c>
      <c r="O55" s="227"/>
      <c r="P55" s="165"/>
      <c r="Q55" s="180"/>
      <c r="R55" s="171"/>
    </row>
    <row r="56" spans="1:19" ht="13.5" customHeight="1">
      <c r="A56" s="165"/>
      <c r="B56" s="289"/>
      <c r="C56" s="128" t="s">
        <v>120</v>
      </c>
      <c r="D56" s="228"/>
      <c r="E56" s="228"/>
      <c r="F56" s="228"/>
      <c r="G56" s="228"/>
      <c r="H56" s="228"/>
      <c r="I56" s="179">
        <v>922.04</v>
      </c>
      <c r="J56" s="179">
        <v>918.83</v>
      </c>
      <c r="K56" s="179">
        <v>1024.01</v>
      </c>
      <c r="L56" s="179">
        <v>1022.11</v>
      </c>
      <c r="M56" s="179">
        <v>21.5</v>
      </c>
      <c r="N56" s="179">
        <v>20.3</v>
      </c>
      <c r="O56" s="227"/>
      <c r="P56" s="165"/>
      <c r="Q56" s="180"/>
      <c r="R56" s="171"/>
    </row>
    <row r="57" spans="1:19" ht="6.75" customHeight="1">
      <c r="A57" s="165"/>
      <c r="B57" s="289"/>
      <c r="C57" s="128"/>
      <c r="D57" s="228"/>
      <c r="E57" s="228"/>
      <c r="F57" s="228"/>
      <c r="G57" s="228"/>
      <c r="H57" s="228"/>
      <c r="I57" s="179"/>
      <c r="J57" s="179"/>
      <c r="K57" s="179"/>
      <c r="L57" s="179"/>
      <c r="M57" s="179"/>
      <c r="N57" s="179"/>
      <c r="O57" s="227"/>
      <c r="P57" s="165"/>
      <c r="Q57" s="180"/>
      <c r="R57" s="171"/>
    </row>
    <row r="58" spans="1:19" ht="14.25" customHeight="1">
      <c r="A58" s="165"/>
      <c r="B58" s="289"/>
      <c r="C58" s="226" t="s">
        <v>384</v>
      </c>
      <c r="D58" s="167"/>
      <c r="E58" s="168"/>
      <c r="F58" s="224"/>
      <c r="G58" s="224"/>
      <c r="H58" s="294" t="s">
        <v>378</v>
      </c>
      <c r="I58" s="165"/>
      <c r="J58" s="173"/>
      <c r="K58" s="183"/>
      <c r="L58" s="224"/>
      <c r="M58" s="224"/>
      <c r="N58" s="224"/>
      <c r="O58" s="174"/>
      <c r="P58" s="165"/>
      <c r="R58" s="171"/>
      <c r="S58" s="225"/>
    </row>
    <row r="59" spans="1:19" ht="10.5" customHeight="1">
      <c r="A59" s="165"/>
      <c r="B59" s="289"/>
      <c r="C59" s="225" t="s">
        <v>444</v>
      </c>
      <c r="D59" s="167"/>
      <c r="E59" s="168"/>
      <c r="F59" s="224"/>
      <c r="G59" s="224"/>
      <c r="H59" s="182"/>
      <c r="I59" s="165"/>
      <c r="J59" s="173"/>
      <c r="K59" s="183"/>
      <c r="L59" s="224"/>
      <c r="M59" s="224"/>
      <c r="N59" s="224"/>
      <c r="O59" s="174"/>
      <c r="P59" s="165"/>
      <c r="R59" s="171"/>
    </row>
    <row r="60" spans="1:19" ht="8.25" customHeight="1">
      <c r="A60" s="165"/>
      <c r="B60" s="289"/>
      <c r="C60" s="1652"/>
      <c r="D60" s="1652"/>
      <c r="E60" s="1652"/>
      <c r="F60" s="1652"/>
      <c r="G60" s="1652"/>
      <c r="H60" s="1652"/>
      <c r="I60" s="1652"/>
      <c r="J60" s="1652"/>
      <c r="K60" s="1652"/>
      <c r="L60" s="1652"/>
      <c r="M60" s="1652"/>
      <c r="N60" s="1652"/>
      <c r="O60" s="174"/>
      <c r="P60" s="165"/>
      <c r="R60" s="171"/>
    </row>
    <row r="61" spans="1:19" ht="2.25" customHeight="1">
      <c r="A61" s="165"/>
      <c r="B61" s="289"/>
      <c r="C61" s="247"/>
      <c r="D61" s="247"/>
      <c r="E61" s="247"/>
      <c r="F61" s="247"/>
      <c r="G61" s="247"/>
      <c r="H61" s="247"/>
      <c r="I61" s="247"/>
      <c r="J61" s="247"/>
      <c r="K61" s="247"/>
      <c r="L61" s="247"/>
      <c r="M61" s="247"/>
      <c r="N61" s="247"/>
      <c r="O61" s="174"/>
      <c r="P61" s="165"/>
      <c r="R61" s="171"/>
    </row>
    <row r="62" spans="1:19">
      <c r="A62" s="165"/>
      <c r="B62" s="293">
        <v>14</v>
      </c>
      <c r="C62" s="1643">
        <v>41883</v>
      </c>
      <c r="D62" s="1643"/>
      <c r="E62" s="167"/>
      <c r="F62" s="167"/>
      <c r="G62" s="167"/>
      <c r="H62" s="167"/>
      <c r="I62" s="167"/>
      <c r="J62" s="167"/>
      <c r="K62" s="167"/>
      <c r="L62" s="167"/>
      <c r="M62" s="167"/>
      <c r="N62" s="167"/>
      <c r="P62" s="165"/>
      <c r="R62" s="171"/>
    </row>
    <row r="65" spans="6:15">
      <c r="F65" s="180"/>
    </row>
    <row r="70" spans="6:15" ht="4.5" customHeight="1"/>
    <row r="73" spans="6:15" ht="8.25" customHeight="1"/>
    <row r="75" spans="6:15" ht="9" customHeight="1">
      <c r="O75" s="184"/>
    </row>
    <row r="76" spans="6:15" ht="8.25" customHeight="1">
      <c r="N76" s="1510"/>
      <c r="O76" s="1510"/>
    </row>
    <row r="77" spans="6:15" ht="9.75" customHeight="1"/>
  </sheetData>
  <mergeCells count="27">
    <mergeCell ref="L1:O1"/>
    <mergeCell ref="C5:D6"/>
    <mergeCell ref="C8:F10"/>
    <mergeCell ref="C15:D16"/>
    <mergeCell ref="M8:M10"/>
    <mergeCell ref="N8:N10"/>
    <mergeCell ref="I16:J16"/>
    <mergeCell ref="K16:L16"/>
    <mergeCell ref="M16:N16"/>
    <mergeCell ref="H8:H10"/>
    <mergeCell ref="I8:I10"/>
    <mergeCell ref="J8:J10"/>
    <mergeCell ref="K8:K10"/>
    <mergeCell ref="L8:L10"/>
    <mergeCell ref="C31:F31"/>
    <mergeCell ref="C62:D62"/>
    <mergeCell ref="N76:O76"/>
    <mergeCell ref="C35:N35"/>
    <mergeCell ref="C36:D37"/>
    <mergeCell ref="I37:J37"/>
    <mergeCell ref="K37:L37"/>
    <mergeCell ref="M37:N37"/>
    <mergeCell ref="C60:N60"/>
    <mergeCell ref="G34:H34"/>
    <mergeCell ref="I34:J34"/>
    <mergeCell ref="K34:L34"/>
    <mergeCell ref="M34:N34"/>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sheetPr codeName="Folha13">
    <tabColor theme="7"/>
  </sheetPr>
  <dimension ref="A1:HU88"/>
  <sheetViews>
    <sheetView zoomScaleNormal="100" workbookViewId="0"/>
  </sheetViews>
  <sheetFormatPr defaultRowHeight="12.75"/>
  <cols>
    <col min="1" max="1" width="1" style="125" customWidth="1"/>
    <col min="2" max="2" width="2.5703125" style="125" customWidth="1"/>
    <col min="3" max="3" width="2.28515625" style="125" customWidth="1"/>
    <col min="4" max="4" width="39.140625" style="125" customWidth="1"/>
    <col min="5" max="8" width="11" style="125" customWidth="1"/>
    <col min="9" max="9" width="9.28515625" style="125" customWidth="1"/>
    <col min="10" max="10" width="2.5703125" style="125" customWidth="1"/>
    <col min="11" max="11" width="1" style="125" customWidth="1"/>
    <col min="12" max="13" width="9.140625" style="125"/>
    <col min="14" max="21" width="9.140625" style="1212"/>
    <col min="22" max="27" width="9.140625" style="1220"/>
    <col min="28" max="16384" width="9.140625" style="125"/>
  </cols>
  <sheetData>
    <row r="1" spans="1:29" ht="13.5" customHeight="1">
      <c r="A1" s="4"/>
      <c r="B1" s="1673" t="s">
        <v>351</v>
      </c>
      <c r="C1" s="1673"/>
      <c r="D1" s="1673"/>
      <c r="E1" s="267"/>
      <c r="F1" s="267"/>
      <c r="G1" s="267"/>
      <c r="H1" s="267"/>
      <c r="I1" s="267"/>
      <c r="J1" s="313"/>
      <c r="K1" s="4"/>
    </row>
    <row r="2" spans="1:29" ht="6" customHeight="1">
      <c r="A2" s="4"/>
      <c r="B2" s="1609"/>
      <c r="C2" s="1609"/>
      <c r="D2" s="1609"/>
      <c r="E2" s="8"/>
      <c r="F2" s="8"/>
      <c r="G2" s="8"/>
      <c r="H2" s="8"/>
      <c r="I2" s="8"/>
      <c r="J2" s="619"/>
      <c r="K2" s="4"/>
    </row>
    <row r="3" spans="1:29" ht="13.5" customHeight="1" thickBot="1">
      <c r="A3" s="4"/>
      <c r="B3" s="8"/>
      <c r="C3" s="8"/>
      <c r="D3" s="8"/>
      <c r="E3" s="836"/>
      <c r="F3" s="836"/>
      <c r="G3" s="836"/>
      <c r="H3" s="836"/>
      <c r="I3" s="836" t="s">
        <v>70</v>
      </c>
      <c r="J3" s="264"/>
      <c r="K3" s="4"/>
    </row>
    <row r="4" spans="1:29" s="12" customFormat="1" ht="13.5" customHeight="1" thickBot="1">
      <c r="A4" s="11"/>
      <c r="B4" s="19"/>
      <c r="C4" s="1665" t="s">
        <v>382</v>
      </c>
      <c r="D4" s="1666"/>
      <c r="E4" s="1666"/>
      <c r="F4" s="1666"/>
      <c r="G4" s="1666"/>
      <c r="H4" s="1666"/>
      <c r="I4" s="1667"/>
      <c r="J4" s="264"/>
      <c r="K4" s="11"/>
      <c r="N4" s="1213"/>
      <c r="O4" s="1213"/>
      <c r="P4" s="1213"/>
      <c r="Q4" s="1213"/>
      <c r="R4" s="1213"/>
      <c r="S4" s="1213"/>
      <c r="T4" s="1213"/>
      <c r="U4" s="1213"/>
      <c r="V4" s="1221"/>
      <c r="W4" s="1221"/>
      <c r="X4" s="1221"/>
      <c r="Y4" s="1221"/>
      <c r="Z4" s="1221"/>
      <c r="AA4" s="1221"/>
    </row>
    <row r="5" spans="1:29" ht="4.5" customHeight="1">
      <c r="A5" s="4"/>
      <c r="B5" s="8"/>
      <c r="C5" s="1668" t="s">
        <v>85</v>
      </c>
      <c r="D5" s="1669"/>
      <c r="E5" s="838"/>
      <c r="F5" s="838"/>
      <c r="G5" s="838"/>
      <c r="H5" s="838"/>
      <c r="I5" s="838"/>
      <c r="J5" s="264"/>
      <c r="K5" s="4"/>
    </row>
    <row r="6" spans="1:29" ht="15.75" customHeight="1">
      <c r="A6" s="4"/>
      <c r="B6" s="8"/>
      <c r="C6" s="1668"/>
      <c r="D6" s="1669"/>
      <c r="E6" s="1671" t="s">
        <v>381</v>
      </c>
      <c r="F6" s="1671"/>
      <c r="G6" s="1671"/>
      <c r="H6" s="1671"/>
      <c r="I6" s="1671"/>
      <c r="J6" s="264"/>
      <c r="K6" s="4"/>
    </row>
    <row r="7" spans="1:29" ht="13.5" customHeight="1">
      <c r="A7" s="4"/>
      <c r="B7" s="8"/>
      <c r="C7" s="1669"/>
      <c r="D7" s="1669"/>
      <c r="E7" s="1672">
        <v>2013</v>
      </c>
      <c r="F7" s="1672"/>
      <c r="G7" s="1672"/>
      <c r="H7" s="1672">
        <v>2014</v>
      </c>
      <c r="I7" s="1672"/>
      <c r="J7" s="264"/>
      <c r="K7" s="4"/>
    </row>
    <row r="8" spans="1:29" ht="13.5" customHeight="1">
      <c r="A8" s="4"/>
      <c r="B8" s="8"/>
      <c r="C8" s="621"/>
      <c r="D8" s="621"/>
      <c r="E8" s="837" t="s">
        <v>102</v>
      </c>
      <c r="F8" s="837" t="s">
        <v>99</v>
      </c>
      <c r="G8" s="1024" t="s">
        <v>96</v>
      </c>
      <c r="H8" s="837" t="s">
        <v>93</v>
      </c>
      <c r="I8" s="837" t="s">
        <v>102</v>
      </c>
      <c r="J8" s="264"/>
      <c r="K8" s="4"/>
    </row>
    <row r="9" spans="1:29" s="624" customFormat="1" ht="23.25" customHeight="1">
      <c r="A9" s="622"/>
      <c r="B9" s="623"/>
      <c r="C9" s="1663" t="s">
        <v>68</v>
      </c>
      <c r="D9" s="1663"/>
      <c r="E9" s="903">
        <v>5.32</v>
      </c>
      <c r="F9" s="903">
        <v>5.32</v>
      </c>
      <c r="G9" s="903">
        <v>5.3</v>
      </c>
      <c r="H9" s="903">
        <v>5.3</v>
      </c>
      <c r="I9" s="903">
        <v>5.25</v>
      </c>
      <c r="J9" s="697"/>
      <c r="K9" s="622"/>
      <c r="M9" s="626"/>
      <c r="N9" s="1214"/>
      <c r="O9" s="1214"/>
      <c r="P9" s="1214"/>
      <c r="Q9" s="1214"/>
      <c r="R9" s="1214"/>
      <c r="S9" s="1214"/>
      <c r="T9" s="1214"/>
      <c r="U9" s="1215"/>
      <c r="V9" s="1222"/>
      <c r="W9" s="1222"/>
      <c r="X9" s="1222"/>
      <c r="Y9" s="1222"/>
      <c r="Z9" s="1222"/>
      <c r="AA9" s="1222"/>
      <c r="AB9" s="1219"/>
      <c r="AC9" s="1219"/>
    </row>
    <row r="10" spans="1:29" ht="18.75" customHeight="1">
      <c r="A10" s="4"/>
      <c r="B10" s="8"/>
      <c r="C10" s="249" t="s">
        <v>360</v>
      </c>
      <c r="D10" s="18"/>
      <c r="E10" s="904">
        <v>12.38</v>
      </c>
      <c r="F10" s="904">
        <v>12.27</v>
      </c>
      <c r="G10" s="904">
        <v>12.07</v>
      </c>
      <c r="H10" s="904">
        <v>12.03</v>
      </c>
      <c r="I10" s="904">
        <v>11.98</v>
      </c>
      <c r="J10" s="697"/>
      <c r="K10" s="4"/>
      <c r="N10" s="1214"/>
      <c r="O10" s="1214"/>
      <c r="P10" s="1214"/>
      <c r="Q10" s="1214"/>
      <c r="R10" s="1214"/>
      <c r="S10" s="1214"/>
      <c r="T10" s="1214"/>
      <c r="V10" s="1222"/>
      <c r="W10" s="1222"/>
      <c r="X10" s="1222"/>
      <c r="Y10" s="1222"/>
      <c r="Z10" s="1222"/>
      <c r="AA10" s="1222"/>
      <c r="AB10" s="1219"/>
      <c r="AC10" s="1219"/>
    </row>
    <row r="11" spans="1:29" ht="18.75" customHeight="1">
      <c r="A11" s="4"/>
      <c r="B11" s="8"/>
      <c r="C11" s="249" t="s">
        <v>268</v>
      </c>
      <c r="D11" s="32"/>
      <c r="E11" s="904">
        <v>7.25</v>
      </c>
      <c r="F11" s="904">
        <v>7.26</v>
      </c>
      <c r="G11" s="904">
        <v>7.24</v>
      </c>
      <c r="H11" s="904">
        <v>7.21</v>
      </c>
      <c r="I11" s="904">
        <v>7.11</v>
      </c>
      <c r="J11" s="697"/>
      <c r="K11" s="4"/>
      <c r="N11" s="1214"/>
      <c r="O11" s="1214"/>
      <c r="P11" s="1214"/>
      <c r="Q11" s="1214"/>
      <c r="R11" s="1214"/>
      <c r="S11" s="1214"/>
      <c r="T11" s="1214"/>
      <c r="V11" s="1222"/>
      <c r="W11" s="1222"/>
      <c r="X11" s="1222"/>
      <c r="Y11" s="1222"/>
      <c r="Z11" s="1222"/>
      <c r="AA11" s="1222"/>
      <c r="AB11" s="1219"/>
      <c r="AC11" s="1219"/>
    </row>
    <row r="12" spans="1:29" ht="18.75" customHeight="1">
      <c r="A12" s="4"/>
      <c r="B12" s="8"/>
      <c r="C12" s="249" t="s">
        <v>269</v>
      </c>
      <c r="D12" s="32"/>
      <c r="E12" s="904">
        <v>4.2</v>
      </c>
      <c r="F12" s="904">
        <v>4.25</v>
      </c>
      <c r="G12" s="904">
        <v>4.3099999999999996</v>
      </c>
      <c r="H12" s="904">
        <v>4.25</v>
      </c>
      <c r="I12" s="904">
        <v>4.22</v>
      </c>
      <c r="J12" s="697"/>
      <c r="K12" s="4"/>
      <c r="N12" s="1214"/>
      <c r="O12" s="1214"/>
      <c r="P12" s="1214"/>
      <c r="Q12" s="1214"/>
      <c r="R12" s="1214"/>
      <c r="S12" s="1214"/>
      <c r="T12" s="1214"/>
      <c r="V12" s="1222"/>
      <c r="W12" s="1222"/>
      <c r="X12" s="1222"/>
      <c r="Y12" s="1222"/>
      <c r="Z12" s="1222"/>
      <c r="AA12" s="1222"/>
      <c r="AB12" s="1219"/>
      <c r="AC12" s="1219"/>
    </row>
    <row r="13" spans="1:29" ht="18.75" customHeight="1">
      <c r="A13" s="4"/>
      <c r="B13" s="8"/>
      <c r="C13" s="249" t="s">
        <v>84</v>
      </c>
      <c r="D13" s="18"/>
      <c r="E13" s="904">
        <v>4.1900000000000004</v>
      </c>
      <c r="F13" s="904">
        <v>4.03</v>
      </c>
      <c r="G13" s="904">
        <v>4.01</v>
      </c>
      <c r="H13" s="904">
        <v>4.0199999999999996</v>
      </c>
      <c r="I13" s="904">
        <v>4.0199999999999996</v>
      </c>
      <c r="J13" s="620"/>
      <c r="K13" s="4"/>
      <c r="N13" s="1214"/>
      <c r="O13" s="1214"/>
      <c r="P13" s="1214"/>
      <c r="Q13" s="1214"/>
      <c r="R13" s="1214"/>
      <c r="S13" s="1214"/>
      <c r="T13" s="1214"/>
      <c r="V13" s="1222"/>
      <c r="W13" s="1222"/>
      <c r="X13" s="1222"/>
      <c r="Y13" s="1222"/>
      <c r="Z13" s="1222"/>
      <c r="AA13" s="1222"/>
      <c r="AB13" s="1219"/>
      <c r="AC13" s="1219"/>
    </row>
    <row r="14" spans="1:29" ht="18.75" customHeight="1">
      <c r="A14" s="4"/>
      <c r="B14" s="8"/>
      <c r="C14" s="249" t="s">
        <v>270</v>
      </c>
      <c r="D14" s="32"/>
      <c r="E14" s="904">
        <v>4.43</v>
      </c>
      <c r="F14" s="904">
        <v>4.46</v>
      </c>
      <c r="G14" s="904">
        <v>4.49</v>
      </c>
      <c r="H14" s="904">
        <v>4.45</v>
      </c>
      <c r="I14" s="904">
        <v>4.4400000000000004</v>
      </c>
      <c r="J14" s="620"/>
      <c r="K14" s="4"/>
      <c r="N14" s="1214"/>
      <c r="O14" s="1214"/>
      <c r="P14" s="1214"/>
      <c r="Q14" s="1214"/>
      <c r="R14" s="1214"/>
      <c r="S14" s="1214"/>
      <c r="T14" s="1214"/>
      <c r="V14" s="1222"/>
      <c r="W14" s="1222"/>
      <c r="X14" s="1222"/>
      <c r="Y14" s="1222"/>
      <c r="Z14" s="1222"/>
      <c r="AA14" s="1222"/>
      <c r="AB14" s="1219"/>
      <c r="AC14" s="1219"/>
    </row>
    <row r="15" spans="1:29" ht="18.75" customHeight="1">
      <c r="A15" s="4"/>
      <c r="B15" s="8"/>
      <c r="C15" s="249" t="s">
        <v>83</v>
      </c>
      <c r="D15" s="32"/>
      <c r="E15" s="904">
        <v>4.1500000000000004</v>
      </c>
      <c r="F15" s="904">
        <v>4.2300000000000004</v>
      </c>
      <c r="G15" s="904">
        <v>4.24</v>
      </c>
      <c r="H15" s="904">
        <v>4.2300000000000004</v>
      </c>
      <c r="I15" s="904">
        <v>4.1900000000000004</v>
      </c>
      <c r="J15" s="620"/>
      <c r="K15" s="4"/>
      <c r="N15" s="1214"/>
      <c r="O15" s="1214"/>
      <c r="P15" s="1214"/>
      <c r="Q15" s="1214"/>
      <c r="R15" s="1214"/>
      <c r="S15" s="1214"/>
      <c r="T15" s="1214"/>
      <c r="V15" s="1222"/>
      <c r="W15" s="1222"/>
      <c r="X15" s="1222"/>
      <c r="Y15" s="1222"/>
      <c r="Z15" s="1222"/>
      <c r="AA15" s="1222"/>
      <c r="AB15" s="1219"/>
      <c r="AC15" s="1219"/>
    </row>
    <row r="16" spans="1:29" ht="18.75" customHeight="1">
      <c r="A16" s="4"/>
      <c r="B16" s="8"/>
      <c r="C16" s="249" t="s">
        <v>271</v>
      </c>
      <c r="D16" s="32"/>
      <c r="E16" s="904">
        <v>4.21</v>
      </c>
      <c r="F16" s="904">
        <v>4.1900000000000004</v>
      </c>
      <c r="G16" s="904">
        <v>4.22</v>
      </c>
      <c r="H16" s="904">
        <v>4.29</v>
      </c>
      <c r="I16" s="904">
        <v>4.3099999999999996</v>
      </c>
      <c r="J16" s="620"/>
      <c r="K16" s="4"/>
      <c r="N16" s="1214"/>
      <c r="O16" s="1214"/>
      <c r="P16" s="1214"/>
      <c r="Q16" s="1214"/>
      <c r="R16" s="1214"/>
      <c r="S16" s="1214"/>
      <c r="T16" s="1214"/>
      <c r="V16" s="1222"/>
      <c r="W16" s="1222"/>
      <c r="X16" s="1222"/>
      <c r="Y16" s="1222"/>
      <c r="Z16" s="1222"/>
      <c r="AA16" s="1222"/>
      <c r="AB16" s="1219"/>
      <c r="AC16" s="1219"/>
    </row>
    <row r="17" spans="1:29" ht="18.75" customHeight="1">
      <c r="A17" s="4"/>
      <c r="B17" s="8"/>
      <c r="C17" s="249" t="s">
        <v>82</v>
      </c>
      <c r="D17" s="32"/>
      <c r="E17" s="904">
        <v>4.22</v>
      </c>
      <c r="F17" s="904">
        <v>4.16</v>
      </c>
      <c r="G17" s="904">
        <v>4.22</v>
      </c>
      <c r="H17" s="904">
        <v>4.16</v>
      </c>
      <c r="I17" s="904">
        <v>4.1100000000000003</v>
      </c>
      <c r="J17" s="620"/>
      <c r="K17" s="4"/>
      <c r="N17" s="1214"/>
      <c r="O17" s="1214"/>
      <c r="P17" s="1214"/>
      <c r="Q17" s="1214"/>
      <c r="R17" s="1214"/>
      <c r="S17" s="1214"/>
      <c r="T17" s="1214"/>
      <c r="V17" s="1222"/>
      <c r="W17" s="1222"/>
      <c r="X17" s="1222"/>
      <c r="Y17" s="1222"/>
      <c r="Z17" s="1222"/>
      <c r="AA17" s="1222"/>
      <c r="AB17" s="1219"/>
      <c r="AC17" s="1219"/>
    </row>
    <row r="18" spans="1:29" ht="18.75" customHeight="1">
      <c r="A18" s="4"/>
      <c r="B18" s="8"/>
      <c r="C18" s="249" t="s">
        <v>81</v>
      </c>
      <c r="D18" s="32"/>
      <c r="E18" s="904">
        <v>4.83</v>
      </c>
      <c r="F18" s="904">
        <v>4.8099999999999996</v>
      </c>
      <c r="G18" s="904">
        <v>4.91</v>
      </c>
      <c r="H18" s="904">
        <v>4.8600000000000003</v>
      </c>
      <c r="I18" s="904">
        <v>4.8499999999999996</v>
      </c>
      <c r="J18" s="620"/>
      <c r="K18" s="4"/>
      <c r="N18" s="1214"/>
      <c r="O18" s="1214"/>
      <c r="P18" s="1214"/>
      <c r="Q18" s="1214"/>
      <c r="R18" s="1214"/>
      <c r="S18" s="1214"/>
      <c r="T18" s="1214"/>
      <c r="V18" s="1222"/>
      <c r="W18" s="1222"/>
      <c r="X18" s="1222"/>
      <c r="Y18" s="1222"/>
      <c r="Z18" s="1222"/>
      <c r="AA18" s="1222"/>
      <c r="AB18" s="1219"/>
      <c r="AC18" s="1219"/>
    </row>
    <row r="19" spans="1:29" ht="18.75" customHeight="1">
      <c r="A19" s="4"/>
      <c r="B19" s="8"/>
      <c r="C19" s="249" t="s">
        <v>272</v>
      </c>
      <c r="D19" s="32"/>
      <c r="E19" s="904">
        <v>4.38</v>
      </c>
      <c r="F19" s="904">
        <v>4.4000000000000004</v>
      </c>
      <c r="G19" s="904">
        <v>4.38</v>
      </c>
      <c r="H19" s="904">
        <v>4.3600000000000003</v>
      </c>
      <c r="I19" s="904">
        <v>4.25</v>
      </c>
      <c r="J19" s="620"/>
      <c r="K19" s="4"/>
      <c r="N19" s="1214"/>
      <c r="O19" s="1214"/>
      <c r="P19" s="1214"/>
      <c r="Q19" s="1214"/>
      <c r="R19" s="1214"/>
      <c r="S19" s="1214"/>
      <c r="T19" s="1214"/>
      <c r="V19" s="1222"/>
      <c r="W19" s="1222"/>
      <c r="X19" s="1222"/>
      <c r="Y19" s="1222"/>
      <c r="Z19" s="1222"/>
      <c r="AA19" s="1222"/>
      <c r="AB19" s="1219"/>
      <c r="AC19" s="1219"/>
    </row>
    <row r="20" spans="1:29" ht="18.75" customHeight="1">
      <c r="A20" s="4"/>
      <c r="B20" s="8"/>
      <c r="C20" s="249" t="s">
        <v>80</v>
      </c>
      <c r="D20" s="18"/>
      <c r="E20" s="904">
        <v>5.26</v>
      </c>
      <c r="F20" s="904">
        <v>5.25</v>
      </c>
      <c r="G20" s="904">
        <v>5.0999999999999996</v>
      </c>
      <c r="H20" s="904">
        <v>5.0199999999999996</v>
      </c>
      <c r="I20" s="904">
        <v>5.13</v>
      </c>
      <c r="J20" s="620"/>
      <c r="K20" s="4"/>
      <c r="N20" s="1214"/>
      <c r="O20" s="1214"/>
      <c r="P20" s="1214"/>
      <c r="Q20" s="1214"/>
      <c r="R20" s="1214"/>
      <c r="S20" s="1214"/>
      <c r="T20" s="1214"/>
      <c r="V20" s="1222"/>
      <c r="W20" s="1222"/>
      <c r="X20" s="1222"/>
      <c r="Y20" s="1222"/>
      <c r="Z20" s="1222"/>
      <c r="AA20" s="1222"/>
      <c r="AB20" s="1219"/>
      <c r="AC20" s="1219"/>
    </row>
    <row r="21" spans="1:29" ht="18.75" customHeight="1">
      <c r="A21" s="4"/>
      <c r="B21" s="8"/>
      <c r="C21" s="249" t="s">
        <v>273</v>
      </c>
      <c r="D21" s="32"/>
      <c r="E21" s="904">
        <v>5.07</v>
      </c>
      <c r="F21" s="904">
        <v>5.0199999999999996</v>
      </c>
      <c r="G21" s="904">
        <v>5.01</v>
      </c>
      <c r="H21" s="904">
        <v>5.03</v>
      </c>
      <c r="I21" s="904">
        <v>5.01</v>
      </c>
      <c r="J21" s="620"/>
      <c r="K21" s="4"/>
      <c r="N21" s="1214"/>
      <c r="O21" s="1214"/>
      <c r="P21" s="1214"/>
      <c r="Q21" s="1214"/>
      <c r="R21" s="1214"/>
      <c r="S21" s="1214"/>
      <c r="T21" s="1214"/>
      <c r="V21" s="1222"/>
      <c r="W21" s="1222"/>
      <c r="X21" s="1222"/>
      <c r="Y21" s="1222"/>
      <c r="Z21" s="1222"/>
      <c r="AA21" s="1222"/>
      <c r="AB21" s="1219"/>
      <c r="AC21" s="1219"/>
    </row>
    <row r="22" spans="1:29" ht="18.75" customHeight="1">
      <c r="A22" s="4"/>
      <c r="B22" s="8"/>
      <c r="C22" s="249" t="s">
        <v>274</v>
      </c>
      <c r="D22" s="32"/>
      <c r="E22" s="904">
        <v>4.74</v>
      </c>
      <c r="F22" s="904">
        <v>4.75</v>
      </c>
      <c r="G22" s="904">
        <v>4.7699999999999996</v>
      </c>
      <c r="H22" s="904">
        <v>4.74</v>
      </c>
      <c r="I22" s="904">
        <v>4.7300000000000004</v>
      </c>
      <c r="J22" s="620"/>
      <c r="K22" s="4"/>
      <c r="N22" s="1214"/>
      <c r="O22" s="1214"/>
      <c r="P22" s="1214"/>
      <c r="Q22" s="1214"/>
      <c r="R22" s="1214"/>
      <c r="S22" s="1214"/>
      <c r="T22" s="1214"/>
      <c r="V22" s="1222"/>
      <c r="W22" s="1222"/>
      <c r="X22" s="1222"/>
      <c r="Y22" s="1222"/>
      <c r="Z22" s="1222"/>
      <c r="AA22" s="1222"/>
      <c r="AB22" s="1219"/>
      <c r="AC22" s="1219"/>
    </row>
    <row r="23" spans="1:29" ht="18.75" customHeight="1">
      <c r="A23" s="4"/>
      <c r="B23" s="8"/>
      <c r="C23" s="249" t="s">
        <v>367</v>
      </c>
      <c r="D23" s="32"/>
      <c r="E23" s="904">
        <v>4.6900000000000004</v>
      </c>
      <c r="F23" s="904">
        <v>4.68</v>
      </c>
      <c r="G23" s="904">
        <v>4.7</v>
      </c>
      <c r="H23" s="904">
        <v>4.6399999999999997</v>
      </c>
      <c r="I23" s="904">
        <v>4.5999999999999996</v>
      </c>
      <c r="J23" s="620"/>
      <c r="K23" s="4"/>
      <c r="N23" s="1214"/>
      <c r="O23" s="1214"/>
      <c r="P23" s="1214"/>
      <c r="Q23" s="1214"/>
      <c r="R23" s="1214"/>
      <c r="S23" s="1214"/>
      <c r="T23" s="1214"/>
      <c r="V23" s="1222"/>
      <c r="W23" s="1222"/>
      <c r="X23" s="1222"/>
      <c r="Y23" s="1222"/>
      <c r="Z23" s="1222"/>
      <c r="AA23" s="1222"/>
      <c r="AB23" s="1219"/>
      <c r="AC23" s="1219"/>
    </row>
    <row r="24" spans="1:29" ht="18.75" customHeight="1">
      <c r="A24" s="4"/>
      <c r="B24" s="8"/>
      <c r="C24" s="249" t="s">
        <v>368</v>
      </c>
      <c r="D24" s="32"/>
      <c r="E24" s="904">
        <v>4.01</v>
      </c>
      <c r="F24" s="904">
        <v>4.03</v>
      </c>
      <c r="G24" s="904">
        <v>4.04</v>
      </c>
      <c r="H24" s="904">
        <v>4.05</v>
      </c>
      <c r="I24" s="904">
        <v>4.0599999999999996</v>
      </c>
      <c r="J24" s="620"/>
      <c r="K24" s="4"/>
      <c r="N24" s="1214"/>
      <c r="O24" s="1214"/>
      <c r="P24" s="1214"/>
      <c r="Q24" s="1214"/>
      <c r="R24" s="1214"/>
      <c r="S24" s="1214"/>
      <c r="T24" s="1214"/>
      <c r="V24" s="1222"/>
      <c r="W24" s="1222"/>
      <c r="X24" s="1222"/>
      <c r="Y24" s="1222"/>
      <c r="Z24" s="1222"/>
      <c r="AA24" s="1222"/>
      <c r="AB24" s="1219"/>
      <c r="AC24" s="1219"/>
    </row>
    <row r="25" spans="1:29" ht="34.5" customHeight="1" thickBot="1">
      <c r="A25" s="4"/>
      <c r="B25" s="8"/>
      <c r="C25" s="839"/>
      <c r="D25" s="839"/>
      <c r="E25" s="625"/>
      <c r="F25" s="625"/>
      <c r="G25" s="625"/>
      <c r="H25" s="625"/>
      <c r="I25" s="625"/>
      <c r="J25" s="620"/>
      <c r="K25" s="4"/>
      <c r="V25" s="1222"/>
      <c r="W25" s="1222"/>
      <c r="X25" s="1222"/>
      <c r="Y25" s="1222"/>
      <c r="Z25" s="1222"/>
      <c r="AA25" s="1222"/>
      <c r="AB25" s="1219"/>
      <c r="AC25" s="1219"/>
    </row>
    <row r="26" spans="1:29" s="12" customFormat="1" ht="13.5" customHeight="1" thickBot="1">
      <c r="A26" s="11"/>
      <c r="B26" s="19"/>
      <c r="C26" s="1665" t="s">
        <v>383</v>
      </c>
      <c r="D26" s="1666"/>
      <c r="E26" s="1666"/>
      <c r="F26" s="1666"/>
      <c r="G26" s="1666"/>
      <c r="H26" s="1666"/>
      <c r="I26" s="1667"/>
      <c r="J26" s="620"/>
      <c r="K26" s="11"/>
      <c r="N26" s="1213"/>
      <c r="O26" s="1213"/>
      <c r="P26" s="1213"/>
      <c r="Q26" s="1213"/>
      <c r="R26" s="1213"/>
      <c r="S26" s="1213"/>
      <c r="T26" s="1213"/>
      <c r="U26" s="1213"/>
      <c r="V26" s="1222"/>
      <c r="W26" s="1222"/>
      <c r="X26" s="1222"/>
      <c r="Y26" s="1222"/>
      <c r="Z26" s="1222"/>
      <c r="AA26" s="1222"/>
      <c r="AB26" s="1219"/>
      <c r="AC26" s="1219"/>
    </row>
    <row r="27" spans="1:29" ht="4.5" customHeight="1">
      <c r="A27" s="4"/>
      <c r="B27" s="8"/>
      <c r="C27" s="1668" t="s">
        <v>85</v>
      </c>
      <c r="D27" s="1669"/>
      <c r="E27" s="839"/>
      <c r="F27" s="839"/>
      <c r="G27" s="839"/>
      <c r="H27" s="839"/>
      <c r="I27" s="839"/>
      <c r="J27" s="620"/>
      <c r="K27" s="4"/>
      <c r="V27" s="1222"/>
      <c r="W27" s="1222"/>
      <c r="X27" s="1222"/>
      <c r="Y27" s="1222"/>
      <c r="Z27" s="1222"/>
      <c r="AA27" s="1222"/>
      <c r="AB27" s="1219"/>
      <c r="AC27" s="1219"/>
    </row>
    <row r="28" spans="1:29" ht="15.75" customHeight="1">
      <c r="A28" s="4"/>
      <c r="B28" s="8"/>
      <c r="C28" s="1668"/>
      <c r="D28" s="1669"/>
      <c r="E28" s="1671" t="s">
        <v>390</v>
      </c>
      <c r="F28" s="1671"/>
      <c r="G28" s="1671"/>
      <c r="H28" s="1671"/>
      <c r="I28" s="1671"/>
      <c r="J28" s="264"/>
      <c r="K28" s="4"/>
      <c r="V28" s="1222"/>
      <c r="W28" s="1222"/>
      <c r="X28" s="1222"/>
      <c r="Y28" s="1222"/>
      <c r="Z28" s="1222"/>
      <c r="AA28" s="1222"/>
      <c r="AB28" s="1219"/>
      <c r="AC28" s="1219"/>
    </row>
    <row r="29" spans="1:29" ht="13.5" customHeight="1">
      <c r="A29" s="4"/>
      <c r="B29" s="8"/>
      <c r="C29" s="1669"/>
      <c r="D29" s="1669"/>
      <c r="E29" s="1672">
        <v>2013</v>
      </c>
      <c r="F29" s="1672"/>
      <c r="G29" s="1672"/>
      <c r="H29" s="1672">
        <v>2014</v>
      </c>
      <c r="I29" s="1672"/>
      <c r="J29" s="264"/>
      <c r="K29" s="4"/>
      <c r="N29" s="1214"/>
      <c r="O29" s="1214"/>
      <c r="P29" s="1216"/>
      <c r="Q29" s="1216"/>
      <c r="R29" s="1216"/>
      <c r="S29" s="1216"/>
      <c r="T29" s="1216"/>
      <c r="V29" s="1222"/>
      <c r="W29" s="1222"/>
      <c r="X29" s="1222"/>
      <c r="Y29" s="1222"/>
      <c r="Z29" s="1222"/>
      <c r="AA29" s="1222"/>
      <c r="AB29" s="1219"/>
      <c r="AC29" s="1219"/>
    </row>
    <row r="30" spans="1:29" ht="13.5" customHeight="1">
      <c r="A30" s="4"/>
      <c r="B30" s="8"/>
      <c r="C30" s="621"/>
      <c r="D30" s="621"/>
      <c r="E30" s="837" t="s">
        <v>102</v>
      </c>
      <c r="F30" s="837" t="s">
        <v>99</v>
      </c>
      <c r="G30" s="1024" t="s">
        <v>96</v>
      </c>
      <c r="H30" s="837" t="s">
        <v>93</v>
      </c>
      <c r="I30" s="837" t="s">
        <v>102</v>
      </c>
      <c r="J30" s="264"/>
      <c r="K30" s="4"/>
      <c r="N30" s="1214"/>
      <c r="O30" s="1214"/>
      <c r="P30" s="1214"/>
      <c r="Q30" s="1214"/>
      <c r="R30" s="1214"/>
      <c r="S30" s="1214"/>
      <c r="T30" s="1214"/>
      <c r="V30" s="1222"/>
      <c r="W30" s="1222"/>
      <c r="X30" s="1222"/>
      <c r="Y30" s="1222"/>
      <c r="Z30" s="1222"/>
      <c r="AA30" s="1222"/>
      <c r="AB30" s="1219"/>
      <c r="AC30" s="1219"/>
    </row>
    <row r="31" spans="1:29" s="624" customFormat="1" ht="23.25" customHeight="1">
      <c r="A31" s="622"/>
      <c r="B31" s="623"/>
      <c r="C31" s="1663" t="s">
        <v>68</v>
      </c>
      <c r="D31" s="1663"/>
      <c r="E31" s="903">
        <v>920.93</v>
      </c>
      <c r="F31" s="903">
        <v>919.94</v>
      </c>
      <c r="G31" s="903">
        <v>916.93</v>
      </c>
      <c r="H31" s="903">
        <v>917.69</v>
      </c>
      <c r="I31" s="903">
        <v>909.38</v>
      </c>
      <c r="J31" s="697"/>
      <c r="K31" s="622"/>
      <c r="M31" s="626"/>
      <c r="N31" s="1214"/>
      <c r="O31" s="1214"/>
      <c r="P31" s="1214"/>
      <c r="Q31" s="1214"/>
      <c r="R31" s="1214"/>
      <c r="S31" s="1214"/>
      <c r="T31" s="1214"/>
      <c r="U31" s="1215"/>
      <c r="V31" s="1222"/>
      <c r="W31" s="1222"/>
      <c r="X31" s="1222"/>
      <c r="Y31" s="1222"/>
      <c r="Z31" s="1222"/>
      <c r="AA31" s="1222"/>
      <c r="AB31" s="1219"/>
      <c r="AC31" s="1219"/>
    </row>
    <row r="32" spans="1:29" ht="18.75" customHeight="1">
      <c r="A32" s="4"/>
      <c r="B32" s="8"/>
      <c r="C32" s="249" t="s">
        <v>360</v>
      </c>
      <c r="D32" s="18"/>
      <c r="E32" s="904">
        <v>2124.16</v>
      </c>
      <c r="F32" s="904">
        <v>2103.81</v>
      </c>
      <c r="G32" s="904">
        <v>2068.29</v>
      </c>
      <c r="H32" s="904">
        <v>2060.2600000000002</v>
      </c>
      <c r="I32" s="904">
        <v>2053.48</v>
      </c>
      <c r="J32" s="697"/>
      <c r="K32" s="4"/>
      <c r="N32" s="1214"/>
      <c r="O32" s="1214"/>
      <c r="P32" s="1217"/>
      <c r="Q32" s="1217"/>
      <c r="R32" s="1217"/>
      <c r="S32" s="1217"/>
      <c r="T32" s="1217"/>
      <c r="V32" s="1222"/>
      <c r="W32" s="1222"/>
      <c r="X32" s="1222"/>
      <c r="Y32" s="1222"/>
      <c r="Z32" s="1222"/>
      <c r="AA32" s="1222"/>
      <c r="AB32" s="1219"/>
      <c r="AC32" s="1219"/>
    </row>
    <row r="33" spans="1:229" ht="18.75" customHeight="1">
      <c r="A33" s="4"/>
      <c r="B33" s="8"/>
      <c r="C33" s="249" t="s">
        <v>268</v>
      </c>
      <c r="D33" s="32"/>
      <c r="E33" s="904">
        <v>1254.8900000000001</v>
      </c>
      <c r="F33" s="904">
        <v>1257.67</v>
      </c>
      <c r="G33" s="904">
        <v>1254.4100000000001</v>
      </c>
      <c r="H33" s="904">
        <v>1249.31</v>
      </c>
      <c r="I33" s="904">
        <v>1230.78</v>
      </c>
      <c r="J33" s="697"/>
      <c r="K33" s="4"/>
      <c r="N33" s="1214"/>
      <c r="O33" s="1214"/>
      <c r="P33" s="1217"/>
      <c r="Q33" s="1217"/>
      <c r="R33" s="1217"/>
      <c r="S33" s="1217"/>
      <c r="T33" s="1217"/>
      <c r="V33" s="1222"/>
      <c r="W33" s="1222"/>
      <c r="X33" s="1222"/>
      <c r="Y33" s="1222"/>
      <c r="Z33" s="1222"/>
      <c r="AA33" s="1222"/>
      <c r="AB33" s="1219"/>
      <c r="AC33" s="1219"/>
    </row>
    <row r="34" spans="1:229" ht="18.75" customHeight="1">
      <c r="A34" s="4"/>
      <c r="B34" s="8"/>
      <c r="C34" s="249" t="s">
        <v>269</v>
      </c>
      <c r="D34" s="32"/>
      <c r="E34" s="904">
        <v>726.77</v>
      </c>
      <c r="F34" s="904">
        <v>736.39</v>
      </c>
      <c r="G34" s="904">
        <v>746.04</v>
      </c>
      <c r="H34" s="904">
        <v>736.44</v>
      </c>
      <c r="I34" s="904">
        <v>731.81</v>
      </c>
      <c r="J34" s="697"/>
      <c r="K34" s="4"/>
      <c r="N34" s="1214"/>
      <c r="O34" s="1214"/>
      <c r="P34" s="1214"/>
      <c r="Q34" s="1214"/>
      <c r="R34" s="1214"/>
      <c r="S34" s="1214"/>
      <c r="T34" s="1214"/>
      <c r="V34" s="1222"/>
      <c r="W34" s="1222"/>
      <c r="X34" s="1222"/>
      <c r="Y34" s="1222"/>
      <c r="Z34" s="1222"/>
      <c r="AA34" s="1222"/>
      <c r="AB34" s="1219"/>
      <c r="AC34" s="1219"/>
    </row>
    <row r="35" spans="1:229" ht="18.75" customHeight="1">
      <c r="A35" s="4"/>
      <c r="B35" s="8"/>
      <c r="C35" s="249" t="s">
        <v>84</v>
      </c>
      <c r="D35" s="18"/>
      <c r="E35" s="904">
        <v>725.26</v>
      </c>
      <c r="F35" s="904">
        <v>697.08</v>
      </c>
      <c r="G35" s="904">
        <v>694.9</v>
      </c>
      <c r="H35" s="904">
        <v>696.25</v>
      </c>
      <c r="I35" s="904">
        <v>697.01</v>
      </c>
      <c r="J35" s="620"/>
      <c r="K35" s="4"/>
      <c r="N35" s="1214"/>
      <c r="O35" s="1214"/>
      <c r="P35" s="1214"/>
      <c r="Q35" s="1214"/>
      <c r="R35" s="1214"/>
      <c r="S35" s="1214"/>
      <c r="T35" s="1214"/>
      <c r="V35" s="1222"/>
      <c r="W35" s="1222"/>
      <c r="X35" s="1222"/>
      <c r="Y35" s="1222"/>
      <c r="Z35" s="1222"/>
      <c r="AA35" s="1222"/>
      <c r="AB35" s="1219"/>
      <c r="AC35" s="1219"/>
    </row>
    <row r="36" spans="1:229" ht="18.75" customHeight="1">
      <c r="A36" s="4"/>
      <c r="B36" s="8"/>
      <c r="C36" s="249" t="s">
        <v>270</v>
      </c>
      <c r="D36" s="32"/>
      <c r="E36" s="904">
        <v>767.94</v>
      </c>
      <c r="F36" s="904">
        <v>771.29</v>
      </c>
      <c r="G36" s="904">
        <v>778.09</v>
      </c>
      <c r="H36" s="904">
        <v>771.37</v>
      </c>
      <c r="I36" s="904">
        <v>768.53</v>
      </c>
      <c r="J36" s="620"/>
      <c r="K36" s="4"/>
      <c r="N36" s="1214"/>
      <c r="O36" s="1214"/>
      <c r="P36" s="1214"/>
      <c r="Q36" s="1214"/>
      <c r="R36" s="1214"/>
      <c r="S36" s="1214"/>
      <c r="T36" s="1214"/>
      <c r="V36" s="1222"/>
      <c r="W36" s="1222"/>
      <c r="X36" s="1222"/>
      <c r="Y36" s="1222"/>
      <c r="Z36" s="1222"/>
      <c r="AA36" s="1222"/>
      <c r="AB36" s="1219"/>
      <c r="AC36" s="1219"/>
    </row>
    <row r="37" spans="1:229" ht="18.75" customHeight="1">
      <c r="A37" s="4"/>
      <c r="B37" s="8"/>
      <c r="C37" s="249" t="s">
        <v>83</v>
      </c>
      <c r="D37" s="32"/>
      <c r="E37" s="904">
        <v>719.5</v>
      </c>
      <c r="F37" s="904">
        <v>733.57</v>
      </c>
      <c r="G37" s="904">
        <v>735.54</v>
      </c>
      <c r="H37" s="904">
        <v>733.46</v>
      </c>
      <c r="I37" s="904">
        <v>725.26</v>
      </c>
      <c r="J37" s="620"/>
      <c r="K37" s="4"/>
      <c r="N37" s="1214"/>
      <c r="O37" s="1214"/>
      <c r="P37" s="1214"/>
      <c r="Q37" s="1214"/>
      <c r="R37" s="1214"/>
      <c r="S37" s="1214"/>
      <c r="T37" s="1214"/>
      <c r="V37" s="1222"/>
      <c r="W37" s="1222"/>
      <c r="X37" s="1222"/>
      <c r="Y37" s="1222"/>
      <c r="Z37" s="1222"/>
      <c r="AA37" s="1222"/>
      <c r="AB37" s="1219"/>
      <c r="AC37" s="1219"/>
    </row>
    <row r="38" spans="1:229" ht="18.75" customHeight="1">
      <c r="A38" s="4"/>
      <c r="B38" s="8"/>
      <c r="C38" s="249" t="s">
        <v>271</v>
      </c>
      <c r="D38" s="32"/>
      <c r="E38" s="904">
        <v>729.93</v>
      </c>
      <c r="F38" s="904">
        <v>726.89</v>
      </c>
      <c r="G38" s="904">
        <v>731.44</v>
      </c>
      <c r="H38" s="904">
        <v>744.13</v>
      </c>
      <c r="I38" s="904">
        <v>746.23</v>
      </c>
      <c r="J38" s="620"/>
      <c r="K38" s="4"/>
      <c r="N38" s="1214"/>
      <c r="O38" s="1214"/>
      <c r="P38" s="1214"/>
      <c r="Q38" s="1214"/>
      <c r="R38" s="1214"/>
      <c r="S38" s="1214"/>
      <c r="T38" s="1214"/>
      <c r="V38" s="1222"/>
      <c r="W38" s="1222"/>
      <c r="X38" s="1222"/>
      <c r="Y38" s="1222"/>
      <c r="Z38" s="1222"/>
      <c r="AA38" s="1222"/>
      <c r="AB38" s="1219"/>
      <c r="AC38" s="1219"/>
    </row>
    <row r="39" spans="1:229" ht="18.75" customHeight="1">
      <c r="A39" s="4"/>
      <c r="B39" s="8"/>
      <c r="C39" s="249" t="s">
        <v>82</v>
      </c>
      <c r="D39" s="32"/>
      <c r="E39" s="904">
        <v>730.99</v>
      </c>
      <c r="F39" s="904">
        <v>721.43</v>
      </c>
      <c r="G39" s="904">
        <v>731.77</v>
      </c>
      <c r="H39" s="904">
        <v>721.76</v>
      </c>
      <c r="I39" s="904">
        <v>711.59</v>
      </c>
      <c r="J39" s="620"/>
      <c r="K39" s="4"/>
      <c r="N39" s="1214"/>
      <c r="O39" s="1214"/>
      <c r="P39" s="1214"/>
      <c r="Q39" s="1214"/>
      <c r="R39" s="1214"/>
      <c r="S39" s="1214"/>
      <c r="T39" s="1214"/>
      <c r="V39" s="1222"/>
      <c r="W39" s="1222"/>
      <c r="X39" s="1222"/>
      <c r="Y39" s="1222"/>
      <c r="Z39" s="1222"/>
      <c r="AA39" s="1222"/>
      <c r="AB39" s="1219"/>
      <c r="AC39" s="1219"/>
    </row>
    <row r="40" spans="1:229" ht="18.75" customHeight="1">
      <c r="A40" s="4"/>
      <c r="B40" s="8"/>
      <c r="C40" s="249" t="s">
        <v>81</v>
      </c>
      <c r="D40" s="32"/>
      <c r="E40" s="904">
        <v>836.17</v>
      </c>
      <c r="F40" s="904">
        <v>834.09</v>
      </c>
      <c r="G40" s="904">
        <v>850.18</v>
      </c>
      <c r="H40" s="904">
        <v>841.45</v>
      </c>
      <c r="I40" s="904">
        <v>840.68</v>
      </c>
      <c r="J40" s="620"/>
      <c r="K40" s="4"/>
      <c r="N40" s="1214"/>
      <c r="O40" s="1214"/>
      <c r="P40" s="1214"/>
      <c r="Q40" s="1214"/>
      <c r="R40" s="1214"/>
      <c r="S40" s="1214"/>
      <c r="T40" s="1214"/>
      <c r="V40" s="1222"/>
      <c r="W40" s="1222"/>
      <c r="X40" s="1222"/>
      <c r="Y40" s="1222"/>
      <c r="Z40" s="1222"/>
      <c r="AA40" s="1222"/>
      <c r="AB40" s="1219"/>
      <c r="AC40" s="1219"/>
    </row>
    <row r="41" spans="1:229" ht="18.75" customHeight="1">
      <c r="A41" s="4"/>
      <c r="B41" s="8"/>
      <c r="C41" s="249" t="s">
        <v>272</v>
      </c>
      <c r="D41" s="32"/>
      <c r="E41" s="904">
        <v>758.05</v>
      </c>
      <c r="F41" s="904">
        <v>762.64</v>
      </c>
      <c r="G41" s="904">
        <v>758.86</v>
      </c>
      <c r="H41" s="904">
        <v>755.15</v>
      </c>
      <c r="I41" s="904">
        <v>734.64</v>
      </c>
      <c r="J41" s="620"/>
      <c r="K41" s="4"/>
      <c r="N41" s="1214"/>
      <c r="O41" s="1214"/>
      <c r="P41" s="1214"/>
      <c r="Q41" s="1214"/>
      <c r="R41" s="1214"/>
      <c r="S41" s="1214"/>
      <c r="T41" s="1214"/>
      <c r="V41" s="1222"/>
      <c r="W41" s="1222"/>
      <c r="X41" s="1222"/>
      <c r="Y41" s="1222"/>
      <c r="Z41" s="1222"/>
      <c r="AA41" s="1222"/>
      <c r="AB41" s="1219"/>
      <c r="AC41" s="1219"/>
    </row>
    <row r="42" spans="1:229" ht="18.75" customHeight="1">
      <c r="A42" s="4"/>
      <c r="B42" s="8"/>
      <c r="C42" s="249" t="s">
        <v>80</v>
      </c>
      <c r="D42" s="18"/>
      <c r="E42" s="904">
        <v>910.88</v>
      </c>
      <c r="F42" s="904">
        <v>909.41</v>
      </c>
      <c r="G42" s="904">
        <v>883.91</v>
      </c>
      <c r="H42" s="904">
        <v>870.5</v>
      </c>
      <c r="I42" s="904">
        <v>888.87</v>
      </c>
      <c r="J42" s="620"/>
      <c r="K42" s="4"/>
      <c r="N42" s="1214"/>
      <c r="O42" s="1214"/>
      <c r="P42" s="1214"/>
      <c r="Q42" s="1214"/>
      <c r="R42" s="1214"/>
      <c r="S42" s="1214"/>
      <c r="T42" s="1214"/>
      <c r="V42" s="1222"/>
      <c r="W42" s="1222"/>
      <c r="X42" s="1222"/>
      <c r="Y42" s="1222"/>
      <c r="Z42" s="1222"/>
      <c r="AA42" s="1222"/>
      <c r="AB42" s="1219"/>
      <c r="AC42" s="1219"/>
    </row>
    <row r="43" spans="1:229" ht="18.75" customHeight="1">
      <c r="A43" s="4"/>
      <c r="B43" s="8"/>
      <c r="C43" s="249" t="s">
        <v>273</v>
      </c>
      <c r="D43" s="32"/>
      <c r="E43" s="904">
        <v>878.1</v>
      </c>
      <c r="F43" s="904">
        <v>868.95</v>
      </c>
      <c r="G43" s="904">
        <v>868.14</v>
      </c>
      <c r="H43" s="904">
        <v>872.16</v>
      </c>
      <c r="I43" s="904">
        <v>867.68</v>
      </c>
      <c r="J43" s="620"/>
      <c r="K43" s="4"/>
      <c r="N43" s="1214"/>
      <c r="O43" s="1214"/>
      <c r="P43" s="1214"/>
      <c r="Q43" s="1214"/>
      <c r="R43" s="1214"/>
      <c r="S43" s="1214"/>
      <c r="T43" s="1214"/>
      <c r="V43" s="1222"/>
      <c r="W43" s="1222"/>
      <c r="X43" s="1222"/>
      <c r="Y43" s="1222"/>
      <c r="Z43" s="1222"/>
      <c r="AA43" s="1222"/>
      <c r="AB43" s="1219"/>
      <c r="AC43" s="1219"/>
    </row>
    <row r="44" spans="1:229" ht="18.75" customHeight="1">
      <c r="A44" s="4"/>
      <c r="B44" s="8"/>
      <c r="C44" s="249" t="s">
        <v>274</v>
      </c>
      <c r="D44" s="32"/>
      <c r="E44" s="904">
        <v>821.27</v>
      </c>
      <c r="F44" s="904">
        <v>823.23</v>
      </c>
      <c r="G44" s="904">
        <v>825.86</v>
      </c>
      <c r="H44" s="904">
        <v>820.84</v>
      </c>
      <c r="I44" s="904">
        <v>818.86</v>
      </c>
      <c r="J44" s="620"/>
      <c r="K44" s="4"/>
      <c r="N44" s="1214"/>
      <c r="O44" s="1214"/>
      <c r="P44" s="1214"/>
      <c r="Q44" s="1214"/>
      <c r="R44" s="1214"/>
      <c r="S44" s="1214"/>
      <c r="T44" s="1214"/>
      <c r="V44" s="1222"/>
      <c r="W44" s="1222"/>
      <c r="X44" s="1222"/>
      <c r="Y44" s="1222"/>
      <c r="Z44" s="1222"/>
      <c r="AA44" s="1222"/>
      <c r="AB44" s="1219"/>
      <c r="AC44" s="1219"/>
    </row>
    <row r="45" spans="1:229" ht="18.75" customHeight="1">
      <c r="A45" s="4"/>
      <c r="B45" s="8"/>
      <c r="C45" s="249" t="s">
        <v>367</v>
      </c>
      <c r="D45" s="32"/>
      <c r="E45" s="904">
        <v>813.01</v>
      </c>
      <c r="F45" s="904">
        <v>809.94</v>
      </c>
      <c r="G45" s="904">
        <v>814.39</v>
      </c>
      <c r="H45" s="904">
        <v>804.1</v>
      </c>
      <c r="I45" s="904">
        <v>797.39</v>
      </c>
      <c r="J45" s="620"/>
      <c r="K45" s="4"/>
      <c r="N45" s="1214"/>
      <c r="O45" s="1214"/>
      <c r="P45" s="1214"/>
      <c r="Q45" s="1214"/>
      <c r="R45" s="1214"/>
      <c r="S45" s="1214"/>
      <c r="T45" s="1214"/>
      <c r="V45" s="1222"/>
      <c r="W45" s="1222"/>
      <c r="X45" s="1222"/>
      <c r="Y45" s="1222"/>
      <c r="Z45" s="1222"/>
      <c r="AA45" s="1222"/>
      <c r="AB45" s="1219"/>
      <c r="AC45" s="1219"/>
    </row>
    <row r="46" spans="1:229" ht="18.75" customHeight="1">
      <c r="A46" s="4"/>
      <c r="B46" s="8"/>
      <c r="C46" s="249" t="s">
        <v>368</v>
      </c>
      <c r="D46" s="32"/>
      <c r="E46" s="904">
        <v>694.76</v>
      </c>
      <c r="F46" s="904">
        <v>698.31</v>
      </c>
      <c r="G46" s="904">
        <v>699.69</v>
      </c>
      <c r="H46" s="904">
        <v>700.67</v>
      </c>
      <c r="I46" s="904">
        <v>703.61</v>
      </c>
      <c r="J46" s="620"/>
      <c r="K46" s="4"/>
      <c r="N46" s="1214"/>
      <c r="O46" s="1214"/>
      <c r="P46" s="1214"/>
      <c r="Q46" s="1214"/>
      <c r="R46" s="1214"/>
      <c r="S46" s="1214"/>
      <c r="T46" s="1214"/>
      <c r="V46" s="1222"/>
      <c r="W46" s="1222"/>
      <c r="X46" s="1222"/>
      <c r="Y46" s="1222"/>
      <c r="Z46" s="1222"/>
      <c r="AA46" s="1222"/>
      <c r="AB46" s="1219"/>
      <c r="AC46" s="1219"/>
    </row>
    <row r="47" spans="1:229" s="627" customFormat="1" ht="14.25" customHeight="1">
      <c r="A47" s="835"/>
      <c r="B47" s="835"/>
      <c r="C47" s="1664" t="s">
        <v>361</v>
      </c>
      <c r="D47" s="1664"/>
      <c r="E47" s="1664"/>
      <c r="F47" s="1664"/>
      <c r="G47" s="1664"/>
      <c r="H47" s="1664"/>
      <c r="I47" s="1664"/>
      <c r="J47" s="698"/>
      <c r="K47" s="835"/>
      <c r="L47" s="835"/>
      <c r="M47" s="835"/>
      <c r="N47" s="1218"/>
      <c r="O47" s="1218"/>
      <c r="P47" s="1218"/>
      <c r="Q47" s="1218"/>
      <c r="R47" s="1218"/>
      <c r="S47" s="1218"/>
      <c r="T47" s="1218"/>
      <c r="U47" s="1218"/>
      <c r="V47" s="1223"/>
      <c r="W47" s="1223"/>
      <c r="X47" s="1223"/>
      <c r="Y47" s="1223"/>
      <c r="Z47" s="1223"/>
      <c r="AA47" s="1223"/>
      <c r="AB47" s="835"/>
      <c r="AC47" s="835"/>
      <c r="AD47" s="835"/>
      <c r="AE47" s="835"/>
      <c r="AF47" s="835"/>
      <c r="AG47" s="835"/>
      <c r="AH47" s="835"/>
      <c r="AI47" s="835"/>
      <c r="AJ47" s="835"/>
      <c r="AK47" s="835"/>
      <c r="AL47" s="835"/>
      <c r="AM47" s="835"/>
      <c r="AN47" s="835"/>
      <c r="AO47" s="835"/>
      <c r="AP47" s="835"/>
      <c r="AQ47" s="835"/>
      <c r="AR47" s="835"/>
      <c r="AS47" s="835"/>
      <c r="AT47" s="835"/>
      <c r="AU47" s="835"/>
      <c r="AV47" s="835"/>
      <c r="AW47" s="835"/>
      <c r="AX47" s="835"/>
      <c r="AY47" s="835"/>
      <c r="AZ47" s="835"/>
      <c r="BA47" s="835"/>
      <c r="BB47" s="835"/>
      <c r="BC47" s="835"/>
      <c r="BD47" s="835"/>
      <c r="BE47" s="835"/>
      <c r="BF47" s="835"/>
      <c r="BG47" s="835"/>
      <c r="BH47" s="835"/>
      <c r="BI47" s="835"/>
      <c r="BJ47" s="835"/>
      <c r="BK47" s="835"/>
      <c r="BL47" s="835"/>
      <c r="BM47" s="835"/>
      <c r="BN47" s="835"/>
      <c r="BO47" s="835"/>
      <c r="BP47" s="835"/>
      <c r="BQ47" s="835"/>
      <c r="BR47" s="835"/>
      <c r="BS47" s="835"/>
      <c r="BT47" s="835"/>
      <c r="BU47" s="835"/>
      <c r="BV47" s="835"/>
      <c r="BW47" s="835"/>
      <c r="BX47" s="835"/>
      <c r="BY47" s="835"/>
      <c r="BZ47" s="835"/>
      <c r="CA47" s="835"/>
      <c r="CB47" s="835"/>
      <c r="CC47" s="835"/>
      <c r="CD47" s="835"/>
      <c r="CE47" s="835"/>
      <c r="CF47" s="835"/>
      <c r="CG47" s="835"/>
      <c r="CH47" s="835"/>
      <c r="CI47" s="835"/>
      <c r="CJ47" s="835"/>
      <c r="CK47" s="835"/>
      <c r="CL47" s="835"/>
      <c r="CM47" s="835"/>
      <c r="CN47" s="835"/>
      <c r="CO47" s="835"/>
      <c r="CP47" s="835"/>
      <c r="CQ47" s="835"/>
      <c r="CR47" s="835"/>
      <c r="CS47" s="835"/>
      <c r="CT47" s="835"/>
      <c r="CU47" s="835"/>
      <c r="CV47" s="835"/>
      <c r="CW47" s="835"/>
      <c r="CX47" s="835"/>
      <c r="CY47" s="835"/>
      <c r="CZ47" s="835"/>
      <c r="DA47" s="835"/>
      <c r="DB47" s="835"/>
      <c r="DC47" s="835"/>
      <c r="DD47" s="835"/>
      <c r="DE47" s="835"/>
      <c r="DF47" s="835"/>
      <c r="DG47" s="835"/>
      <c r="DH47" s="835"/>
      <c r="DI47" s="835"/>
      <c r="DJ47" s="835"/>
      <c r="DK47" s="835"/>
      <c r="DL47" s="835"/>
      <c r="DM47" s="835"/>
      <c r="DN47" s="835"/>
      <c r="DO47" s="835"/>
      <c r="DP47" s="835"/>
      <c r="DQ47" s="835"/>
      <c r="DR47" s="835"/>
      <c r="DS47" s="835"/>
      <c r="DT47" s="835"/>
      <c r="DU47" s="835"/>
      <c r="DV47" s="835"/>
      <c r="DW47" s="835"/>
      <c r="DX47" s="835"/>
      <c r="DY47" s="835"/>
      <c r="DZ47" s="835"/>
      <c r="EA47" s="835"/>
      <c r="EB47" s="835"/>
      <c r="EC47" s="835"/>
      <c r="ED47" s="835"/>
      <c r="EE47" s="835"/>
      <c r="EF47" s="835"/>
      <c r="EG47" s="835"/>
      <c r="EH47" s="835"/>
      <c r="EI47" s="835"/>
      <c r="EJ47" s="835"/>
      <c r="EK47" s="835"/>
      <c r="EL47" s="835"/>
      <c r="EM47" s="835"/>
      <c r="EN47" s="835"/>
      <c r="EO47" s="835"/>
      <c r="EP47" s="835"/>
      <c r="EQ47" s="835"/>
      <c r="ER47" s="835"/>
      <c r="ES47" s="835"/>
      <c r="ET47" s="835"/>
      <c r="EU47" s="835"/>
      <c r="EV47" s="835"/>
      <c r="EW47" s="835"/>
      <c r="EX47" s="835"/>
      <c r="EY47" s="835"/>
      <c r="EZ47" s="835"/>
      <c r="FA47" s="835"/>
      <c r="FB47" s="835"/>
      <c r="FC47" s="835"/>
      <c r="FD47" s="835"/>
      <c r="FE47" s="835"/>
      <c r="FF47" s="835"/>
      <c r="FG47" s="835"/>
      <c r="FH47" s="835"/>
      <c r="FI47" s="835"/>
      <c r="FJ47" s="835"/>
      <c r="FK47" s="835"/>
      <c r="FL47" s="835"/>
      <c r="FM47" s="835"/>
      <c r="FN47" s="835"/>
      <c r="FO47" s="835"/>
      <c r="FP47" s="835"/>
      <c r="FQ47" s="835"/>
      <c r="FR47" s="835"/>
      <c r="FS47" s="835"/>
      <c r="FT47" s="835"/>
      <c r="FU47" s="835"/>
      <c r="FV47" s="835"/>
      <c r="FW47" s="835"/>
      <c r="FX47" s="835"/>
      <c r="FY47" s="835"/>
      <c r="FZ47" s="835"/>
      <c r="GA47" s="835"/>
      <c r="GB47" s="835"/>
      <c r="GC47" s="835"/>
      <c r="GD47" s="835"/>
      <c r="GE47" s="835"/>
      <c r="GF47" s="835"/>
      <c r="GG47" s="835"/>
      <c r="GH47" s="835"/>
      <c r="GI47" s="835"/>
      <c r="GJ47" s="835"/>
      <c r="GK47" s="835"/>
      <c r="GL47" s="835"/>
      <c r="GM47" s="835"/>
      <c r="GN47" s="835"/>
      <c r="GO47" s="835"/>
      <c r="GP47" s="835"/>
      <c r="GQ47" s="835"/>
      <c r="GR47" s="835"/>
      <c r="GS47" s="835"/>
      <c r="GT47" s="835"/>
      <c r="GU47" s="835"/>
      <c r="GV47" s="835"/>
      <c r="GW47" s="835"/>
      <c r="GX47" s="835"/>
      <c r="GY47" s="835"/>
      <c r="GZ47" s="835"/>
      <c r="HA47" s="835"/>
      <c r="HB47" s="835"/>
      <c r="HC47" s="835"/>
      <c r="HD47" s="835"/>
      <c r="HE47" s="835"/>
      <c r="HF47" s="835"/>
      <c r="HG47" s="835"/>
      <c r="HH47" s="835"/>
      <c r="HI47" s="835"/>
      <c r="HJ47" s="835"/>
      <c r="HK47" s="835"/>
      <c r="HL47" s="835"/>
      <c r="HM47" s="835"/>
      <c r="HN47" s="835"/>
      <c r="HO47" s="835"/>
      <c r="HP47" s="835"/>
      <c r="HQ47" s="835"/>
      <c r="HR47" s="835"/>
      <c r="HS47" s="835"/>
      <c r="HT47" s="835"/>
      <c r="HU47" s="835"/>
    </row>
    <row r="48" spans="1:229" ht="12" customHeight="1">
      <c r="A48" s="4"/>
      <c r="B48" s="8"/>
      <c r="C48" s="54" t="s">
        <v>422</v>
      </c>
      <c r="D48" s="838"/>
      <c r="E48" s="838"/>
      <c r="F48" s="838"/>
      <c r="G48" s="838"/>
      <c r="H48" s="838"/>
      <c r="I48" s="838"/>
      <c r="J48" s="620"/>
      <c r="K48" s="4"/>
    </row>
    <row r="49" spans="1:11" ht="13.5" customHeight="1">
      <c r="A49" s="4"/>
      <c r="B49" s="4"/>
      <c r="C49" s="4"/>
      <c r="D49" s="835"/>
      <c r="E49" s="8"/>
      <c r="F49" s="8"/>
      <c r="G49" s="8"/>
      <c r="H49" s="1670">
        <v>41883</v>
      </c>
      <c r="I49" s="1670"/>
      <c r="J49" s="312">
        <v>15</v>
      </c>
      <c r="K49" s="4"/>
    </row>
    <row r="55" spans="1:11">
      <c r="B55" s="12"/>
    </row>
    <row r="60" spans="1:11" ht="8.25" customHeight="1"/>
    <row r="62" spans="1:11" ht="9" customHeight="1">
      <c r="J62" s="9"/>
    </row>
    <row r="63" spans="1:11" ht="8.25" customHeight="1">
      <c r="E63" s="1534"/>
      <c r="F63" s="1534"/>
      <c r="G63" s="1534"/>
      <c r="H63" s="1534"/>
      <c r="I63" s="1534"/>
      <c r="J63" s="1534"/>
    </row>
    <row r="64" spans="1:11" ht="9.75" customHeight="1"/>
    <row r="69" ht="4.5" customHeight="1"/>
    <row r="78" ht="10.5" customHeight="1"/>
    <row r="79" ht="10.5" customHeight="1"/>
    <row r="80" ht="10.5" customHeight="1"/>
    <row r="81" ht="10.5" customHeight="1"/>
    <row r="82" ht="10.5" customHeight="1"/>
    <row r="83" ht="10.5" customHeight="1"/>
    <row r="84" ht="10.5" customHeight="1"/>
    <row r="85" ht="10.5" customHeight="1"/>
    <row r="86" ht="10.5" customHeight="1"/>
    <row r="87" ht="10.5" customHeight="1"/>
    <row r="88" ht="10.5" customHeight="1"/>
  </sheetData>
  <mergeCells count="17">
    <mergeCell ref="B1:D1"/>
    <mergeCell ref="B2:D2"/>
    <mergeCell ref="C4:I4"/>
    <mergeCell ref="C5:D7"/>
    <mergeCell ref="E6:I6"/>
    <mergeCell ref="E7:G7"/>
    <mergeCell ref="H7:I7"/>
    <mergeCell ref="C31:D31"/>
    <mergeCell ref="C47:I47"/>
    <mergeCell ref="E63:J63"/>
    <mergeCell ref="C9:D9"/>
    <mergeCell ref="C26:I26"/>
    <mergeCell ref="C27:D29"/>
    <mergeCell ref="H49:I49"/>
    <mergeCell ref="E28:I28"/>
    <mergeCell ref="E29:G29"/>
    <mergeCell ref="H29:I29"/>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sheetPr codeName="Folha15">
    <tabColor theme="7"/>
  </sheetPr>
  <dimension ref="A1:Z93"/>
  <sheetViews>
    <sheetView zoomScaleNormal="100" workbookViewId="0"/>
  </sheetViews>
  <sheetFormatPr defaultRowHeight="12.75"/>
  <cols>
    <col min="1" max="1" width="1" style="480" customWidth="1"/>
    <col min="2" max="2" width="2.5703125" style="480" customWidth="1"/>
    <col min="3" max="3" width="2.28515625" style="480" customWidth="1"/>
    <col min="4" max="4" width="29" style="480" customWidth="1"/>
    <col min="5" max="5" width="5.140625" style="480" customWidth="1"/>
    <col min="6" max="6" width="5.5703125" style="480" customWidth="1"/>
    <col min="7" max="7" width="4.85546875" style="480" customWidth="1"/>
    <col min="8" max="9" width="4.7109375" style="480" customWidth="1"/>
    <col min="10" max="16" width="5.140625" style="480" customWidth="1"/>
    <col min="17" max="17" width="5" style="480" customWidth="1"/>
    <col min="18" max="18" width="2.5703125" style="480" customWidth="1"/>
    <col min="19" max="19" width="1" style="480" customWidth="1"/>
    <col min="20" max="20" width="7.42578125" style="480" customWidth="1"/>
    <col min="21" max="21" width="5.5703125" style="480" customWidth="1"/>
    <col min="22" max="22" width="6.5703125" style="480" bestFit="1" customWidth="1"/>
    <col min="23" max="24" width="5.5703125" style="480" customWidth="1"/>
    <col min="25" max="25" width="6.5703125" style="480" bestFit="1" customWidth="1"/>
    <col min="26" max="32" width="5.5703125" style="480" customWidth="1"/>
    <col min="33" max="16384" width="9.140625" style="480"/>
  </cols>
  <sheetData>
    <row r="1" spans="1:20" ht="13.5" customHeight="1">
      <c r="A1" s="475"/>
      <c r="B1" s="547"/>
      <c r="C1" s="1691" t="s">
        <v>34</v>
      </c>
      <c r="D1" s="1691"/>
      <c r="E1" s="1691"/>
      <c r="F1" s="1691"/>
      <c r="G1" s="485"/>
      <c r="H1" s="485"/>
      <c r="I1" s="485"/>
      <c r="J1" s="1699" t="s">
        <v>356</v>
      </c>
      <c r="K1" s="1699"/>
      <c r="L1" s="1699"/>
      <c r="M1" s="1699"/>
      <c r="N1" s="1699"/>
      <c r="O1" s="1699"/>
      <c r="P1" s="702"/>
      <c r="Q1" s="702"/>
      <c r="R1" s="492"/>
      <c r="S1" s="475"/>
    </row>
    <row r="2" spans="1:20" ht="6" customHeight="1">
      <c r="A2" s="701"/>
      <c r="B2" s="614"/>
      <c r="C2" s="615"/>
      <c r="D2" s="615"/>
      <c r="E2" s="533"/>
      <c r="F2" s="533"/>
      <c r="G2" s="533"/>
      <c r="H2" s="533"/>
      <c r="I2" s="533"/>
      <c r="J2" s="533"/>
      <c r="K2" s="533"/>
      <c r="L2" s="533"/>
      <c r="M2" s="533"/>
      <c r="N2" s="533"/>
      <c r="O2" s="533"/>
      <c r="P2" s="533"/>
      <c r="Q2" s="533"/>
      <c r="R2" s="485"/>
      <c r="S2" s="485"/>
    </row>
    <row r="3" spans="1:20" ht="11.25" customHeight="1" thickBot="1">
      <c r="A3" s="475"/>
      <c r="B3" s="548"/>
      <c r="C3" s="544"/>
      <c r="D3" s="544"/>
      <c r="E3" s="485"/>
      <c r="F3" s="485"/>
      <c r="G3" s="485"/>
      <c r="H3" s="485"/>
      <c r="I3" s="485"/>
      <c r="J3" s="670"/>
      <c r="K3" s="670"/>
      <c r="L3" s="670"/>
      <c r="M3" s="670"/>
      <c r="N3" s="670"/>
      <c r="O3" s="670"/>
      <c r="P3" s="670"/>
      <c r="Q3" s="670" t="s">
        <v>70</v>
      </c>
      <c r="R3" s="485"/>
      <c r="S3" s="485"/>
    </row>
    <row r="4" spans="1:20" ht="13.5" customHeight="1" thickBot="1">
      <c r="A4" s="475"/>
      <c r="B4" s="548"/>
      <c r="C4" s="1692" t="s">
        <v>139</v>
      </c>
      <c r="D4" s="1693"/>
      <c r="E4" s="1693"/>
      <c r="F4" s="1693"/>
      <c r="G4" s="1693"/>
      <c r="H4" s="1693"/>
      <c r="I4" s="1693"/>
      <c r="J4" s="1693"/>
      <c r="K4" s="1693"/>
      <c r="L4" s="1693"/>
      <c r="M4" s="1693"/>
      <c r="N4" s="1693"/>
      <c r="O4" s="1693"/>
      <c r="P4" s="1693"/>
      <c r="Q4" s="1694"/>
      <c r="R4" s="485"/>
      <c r="S4" s="485"/>
    </row>
    <row r="5" spans="1:20" ht="3.75" customHeight="1">
      <c r="A5" s="475"/>
      <c r="B5" s="548"/>
      <c r="C5" s="544"/>
      <c r="D5" s="544"/>
      <c r="E5" s="485"/>
      <c r="F5" s="485"/>
      <c r="G5" s="493"/>
      <c r="H5" s="485"/>
      <c r="I5" s="485"/>
      <c r="J5" s="559"/>
      <c r="K5" s="559"/>
      <c r="L5" s="559"/>
      <c r="M5" s="559"/>
      <c r="N5" s="559"/>
      <c r="O5" s="559"/>
      <c r="P5" s="559"/>
      <c r="Q5" s="559"/>
      <c r="R5" s="485"/>
      <c r="S5" s="485"/>
    </row>
    <row r="6" spans="1:20" ht="13.5" customHeight="1">
      <c r="A6" s="475"/>
      <c r="B6" s="548"/>
      <c r="C6" s="1695" t="s">
        <v>138</v>
      </c>
      <c r="D6" s="1696"/>
      <c r="E6" s="1696"/>
      <c r="F6" s="1696"/>
      <c r="G6" s="1696"/>
      <c r="H6" s="1696"/>
      <c r="I6" s="1696"/>
      <c r="J6" s="1696"/>
      <c r="K6" s="1696"/>
      <c r="L6" s="1696"/>
      <c r="M6" s="1696"/>
      <c r="N6" s="1696"/>
      <c r="O6" s="1696"/>
      <c r="P6" s="1696"/>
      <c r="Q6" s="1697"/>
      <c r="R6" s="485"/>
      <c r="S6" s="485"/>
    </row>
    <row r="7" spans="1:20" ht="2.25" customHeight="1">
      <c r="A7" s="475"/>
      <c r="B7" s="548"/>
      <c r="C7" s="1698" t="s">
        <v>78</v>
      </c>
      <c r="D7" s="1698"/>
      <c r="E7" s="492"/>
      <c r="F7" s="492"/>
      <c r="G7" s="492"/>
      <c r="H7" s="492"/>
      <c r="I7" s="492"/>
      <c r="J7" s="492"/>
      <c r="K7" s="492"/>
      <c r="L7" s="493"/>
      <c r="M7" s="485"/>
      <c r="N7" s="485"/>
      <c r="O7" s="485"/>
      <c r="P7" s="485"/>
      <c r="Q7" s="485"/>
      <c r="R7" s="485"/>
      <c r="S7" s="485"/>
    </row>
    <row r="8" spans="1:20" ht="13.5" customHeight="1">
      <c r="A8" s="475"/>
      <c r="B8" s="548"/>
      <c r="C8" s="1698"/>
      <c r="D8" s="1698"/>
      <c r="E8" s="1700">
        <v>2013</v>
      </c>
      <c r="F8" s="1700"/>
      <c r="G8" s="1700"/>
      <c r="H8" s="1700"/>
      <c r="I8" s="1700"/>
      <c r="J8" s="1700">
        <v>2014</v>
      </c>
      <c r="K8" s="1700"/>
      <c r="L8" s="1700"/>
      <c r="M8" s="1700"/>
      <c r="N8" s="1700"/>
      <c r="O8" s="1700"/>
      <c r="P8" s="1700"/>
      <c r="Q8" s="1700"/>
      <c r="R8" s="485"/>
      <c r="S8" s="485"/>
    </row>
    <row r="9" spans="1:20" ht="12.75" customHeight="1">
      <c r="A9" s="475"/>
      <c r="B9" s="548"/>
      <c r="C9" s="490"/>
      <c r="D9" s="490"/>
      <c r="E9" s="1022" t="s">
        <v>98</v>
      </c>
      <c r="F9" s="1022" t="s">
        <v>97</v>
      </c>
      <c r="G9" s="1022" t="s">
        <v>96</v>
      </c>
      <c r="H9" s="1022" t="s">
        <v>95</v>
      </c>
      <c r="I9" s="986" t="s">
        <v>94</v>
      </c>
      <c r="J9" s="534" t="s">
        <v>93</v>
      </c>
      <c r="K9" s="1023" t="s">
        <v>104</v>
      </c>
      <c r="L9" s="1023" t="s">
        <v>103</v>
      </c>
      <c r="M9" s="1022" t="s">
        <v>102</v>
      </c>
      <c r="N9" s="1022" t="s">
        <v>101</v>
      </c>
      <c r="O9" s="1022" t="s">
        <v>100</v>
      </c>
      <c r="P9" s="1228" t="s">
        <v>99</v>
      </c>
      <c r="Q9" s="1022" t="s">
        <v>98</v>
      </c>
      <c r="R9" s="616"/>
      <c r="S9" s="485"/>
    </row>
    <row r="10" spans="1:20" s="564" customFormat="1" ht="16.5" customHeight="1">
      <c r="A10" s="560"/>
      <c r="B10" s="561"/>
      <c r="C10" s="1620" t="s">
        <v>107</v>
      </c>
      <c r="D10" s="1620"/>
      <c r="E10" s="562">
        <v>13</v>
      </c>
      <c r="F10" s="562">
        <v>8</v>
      </c>
      <c r="G10" s="562">
        <v>5</v>
      </c>
      <c r="H10" s="562">
        <v>4</v>
      </c>
      <c r="I10" s="562">
        <v>5</v>
      </c>
      <c r="J10" s="562">
        <v>4</v>
      </c>
      <c r="K10" s="562">
        <v>11</v>
      </c>
      <c r="L10" s="562">
        <v>7</v>
      </c>
      <c r="M10" s="562">
        <v>18</v>
      </c>
      <c r="N10" s="562">
        <v>24</v>
      </c>
      <c r="O10" s="562">
        <v>18</v>
      </c>
      <c r="P10" s="562">
        <v>14</v>
      </c>
      <c r="Q10" s="562">
        <v>30</v>
      </c>
      <c r="R10" s="616"/>
      <c r="S10" s="563"/>
      <c r="T10" s="1094"/>
    </row>
    <row r="11" spans="1:20" s="568" customFormat="1" ht="10.5" customHeight="1">
      <c r="A11" s="565"/>
      <c r="B11" s="566"/>
      <c r="C11" s="813"/>
      <c r="D11" s="668" t="s">
        <v>260</v>
      </c>
      <c r="E11" s="982">
        <v>4</v>
      </c>
      <c r="F11" s="982">
        <v>2</v>
      </c>
      <c r="G11" s="982" t="s">
        <v>9</v>
      </c>
      <c r="H11" s="982" t="s">
        <v>9</v>
      </c>
      <c r="I11" s="982">
        <v>1</v>
      </c>
      <c r="J11" s="982">
        <v>1</v>
      </c>
      <c r="K11" s="982">
        <v>2</v>
      </c>
      <c r="L11" s="982">
        <v>1</v>
      </c>
      <c r="M11" s="982">
        <v>6</v>
      </c>
      <c r="N11" s="982">
        <v>8</v>
      </c>
      <c r="O11" s="982">
        <v>6</v>
      </c>
      <c r="P11" s="982">
        <v>5</v>
      </c>
      <c r="Q11" s="982">
        <v>12</v>
      </c>
      <c r="R11" s="616"/>
      <c r="S11" s="544"/>
    </row>
    <row r="12" spans="1:20" s="568" customFormat="1" ht="10.5" customHeight="1">
      <c r="A12" s="565"/>
      <c r="B12" s="566"/>
      <c r="C12" s="813"/>
      <c r="D12" s="668" t="s">
        <v>261</v>
      </c>
      <c r="E12" s="982">
        <v>4</v>
      </c>
      <c r="F12" s="982">
        <v>2</v>
      </c>
      <c r="G12" s="982">
        <v>1</v>
      </c>
      <c r="H12" s="982">
        <v>1</v>
      </c>
      <c r="I12" s="982" t="s">
        <v>9</v>
      </c>
      <c r="J12" s="982">
        <v>1</v>
      </c>
      <c r="K12" s="982">
        <v>1</v>
      </c>
      <c r="L12" s="982">
        <v>2</v>
      </c>
      <c r="M12" s="982">
        <v>2</v>
      </c>
      <c r="N12" s="982" t="s">
        <v>9</v>
      </c>
      <c r="O12" s="982">
        <v>2</v>
      </c>
      <c r="P12" s="982">
        <v>2</v>
      </c>
      <c r="Q12" s="982">
        <v>7</v>
      </c>
      <c r="R12" s="616"/>
      <c r="S12" s="544"/>
    </row>
    <row r="13" spans="1:20" s="568" customFormat="1" ht="10.5" customHeight="1">
      <c r="A13" s="565"/>
      <c r="B13" s="566"/>
      <c r="C13" s="813"/>
      <c r="D13" s="668" t="s">
        <v>262</v>
      </c>
      <c r="E13" s="982">
        <v>5</v>
      </c>
      <c r="F13" s="982">
        <v>4</v>
      </c>
      <c r="G13" s="982">
        <v>4</v>
      </c>
      <c r="H13" s="982">
        <v>3</v>
      </c>
      <c r="I13" s="982">
        <v>4</v>
      </c>
      <c r="J13" s="982">
        <v>2</v>
      </c>
      <c r="K13" s="982">
        <v>5</v>
      </c>
      <c r="L13" s="982">
        <v>4</v>
      </c>
      <c r="M13" s="982">
        <v>9</v>
      </c>
      <c r="N13" s="982">
        <v>11</v>
      </c>
      <c r="O13" s="982">
        <v>9</v>
      </c>
      <c r="P13" s="982">
        <v>6</v>
      </c>
      <c r="Q13" s="982">
        <v>11</v>
      </c>
      <c r="R13" s="616"/>
      <c r="S13" s="544"/>
    </row>
    <row r="14" spans="1:20" s="568" customFormat="1" ht="10.5" customHeight="1">
      <c r="A14" s="565"/>
      <c r="B14" s="566"/>
      <c r="C14" s="813"/>
      <c r="D14" s="668" t="s">
        <v>263</v>
      </c>
      <c r="E14" s="982"/>
      <c r="F14" s="982" t="s">
        <v>9</v>
      </c>
      <c r="G14" s="982">
        <v>1</v>
      </c>
      <c r="H14" s="982" t="s">
        <v>9</v>
      </c>
      <c r="I14" s="982" t="s">
        <v>9</v>
      </c>
      <c r="J14" s="982" t="s">
        <v>9</v>
      </c>
      <c r="K14" s="982" t="s">
        <v>9</v>
      </c>
      <c r="L14" s="982" t="s">
        <v>9</v>
      </c>
      <c r="M14" s="982">
        <v>1</v>
      </c>
      <c r="N14" s="982">
        <v>2</v>
      </c>
      <c r="O14" s="982">
        <v>1</v>
      </c>
      <c r="P14" s="982">
        <v>1</v>
      </c>
      <c r="Q14" s="982" t="s">
        <v>9</v>
      </c>
      <c r="R14" s="567"/>
      <c r="S14" s="544"/>
    </row>
    <row r="15" spans="1:20" s="568" customFormat="1" ht="10.5" customHeight="1">
      <c r="A15" s="565"/>
      <c r="B15" s="566"/>
      <c r="C15" s="813"/>
      <c r="D15" s="668" t="s">
        <v>264</v>
      </c>
      <c r="E15" s="982" t="s">
        <v>9</v>
      </c>
      <c r="F15" s="982" t="s">
        <v>9</v>
      </c>
      <c r="G15" s="982" t="s">
        <v>9</v>
      </c>
      <c r="H15" s="982" t="s">
        <v>9</v>
      </c>
      <c r="I15" s="982" t="s">
        <v>9</v>
      </c>
      <c r="J15" s="982" t="s">
        <v>9</v>
      </c>
      <c r="K15" s="982" t="s">
        <v>9</v>
      </c>
      <c r="L15" s="982" t="s">
        <v>9</v>
      </c>
      <c r="M15" s="982" t="s">
        <v>9</v>
      </c>
      <c r="N15" s="982" t="s">
        <v>9</v>
      </c>
      <c r="O15" s="982" t="s">
        <v>9</v>
      </c>
      <c r="P15" s="982" t="s">
        <v>9</v>
      </c>
      <c r="Q15" s="982" t="s">
        <v>9</v>
      </c>
      <c r="R15" s="567"/>
      <c r="S15" s="544"/>
    </row>
    <row r="16" spans="1:20" s="568" customFormat="1" ht="10.5" customHeight="1">
      <c r="A16" s="565"/>
      <c r="B16" s="566"/>
      <c r="C16" s="813"/>
      <c r="D16" s="668" t="s">
        <v>265</v>
      </c>
      <c r="E16" s="982" t="s">
        <v>9</v>
      </c>
      <c r="F16" s="982" t="s">
        <v>9</v>
      </c>
      <c r="G16" s="982" t="s">
        <v>9</v>
      </c>
      <c r="H16" s="982" t="s">
        <v>9</v>
      </c>
      <c r="I16" s="982" t="s">
        <v>9</v>
      </c>
      <c r="J16" s="982" t="s">
        <v>9</v>
      </c>
      <c r="K16" s="982" t="s">
        <v>9</v>
      </c>
      <c r="L16" s="982" t="s">
        <v>9</v>
      </c>
      <c r="M16" s="982" t="s">
        <v>9</v>
      </c>
      <c r="N16" s="982" t="s">
        <v>9</v>
      </c>
      <c r="O16" s="982" t="s">
        <v>9</v>
      </c>
      <c r="P16" s="982" t="s">
        <v>9</v>
      </c>
      <c r="Q16" s="982" t="s">
        <v>9</v>
      </c>
      <c r="R16" s="567"/>
      <c r="S16" s="544"/>
    </row>
    <row r="17" spans="1:25" s="568" customFormat="1" ht="10.5" customHeight="1">
      <c r="A17" s="565"/>
      <c r="B17" s="566"/>
      <c r="C17" s="813"/>
      <c r="D17" s="569" t="s">
        <v>266</v>
      </c>
      <c r="E17" s="982" t="s">
        <v>9</v>
      </c>
      <c r="F17" s="982" t="s">
        <v>9</v>
      </c>
      <c r="G17" s="982" t="s">
        <v>9</v>
      </c>
      <c r="H17" s="982" t="s">
        <v>9</v>
      </c>
      <c r="I17" s="982" t="s">
        <v>9</v>
      </c>
      <c r="J17" s="982" t="s">
        <v>9</v>
      </c>
      <c r="K17" s="982">
        <v>3</v>
      </c>
      <c r="L17" s="982" t="s">
        <v>9</v>
      </c>
      <c r="M17" s="982" t="s">
        <v>9</v>
      </c>
      <c r="N17" s="982">
        <v>3</v>
      </c>
      <c r="O17" s="982" t="s">
        <v>9</v>
      </c>
      <c r="P17" s="982" t="s">
        <v>9</v>
      </c>
      <c r="Q17" s="982" t="s">
        <v>9</v>
      </c>
      <c r="R17" s="567"/>
      <c r="S17" s="544"/>
    </row>
    <row r="18" spans="1:25" s="564" customFormat="1" ht="14.25" customHeight="1">
      <c r="A18" s="570"/>
      <c r="B18" s="571"/>
      <c r="C18" s="812" t="s">
        <v>331</v>
      </c>
      <c r="D18" s="572"/>
      <c r="E18" s="562">
        <v>4</v>
      </c>
      <c r="F18" s="562">
        <v>3</v>
      </c>
      <c r="G18" s="562">
        <v>5</v>
      </c>
      <c r="H18" s="562">
        <v>2</v>
      </c>
      <c r="I18" s="562">
        <v>2</v>
      </c>
      <c r="J18" s="562" t="s">
        <v>9</v>
      </c>
      <c r="K18" s="562">
        <v>7</v>
      </c>
      <c r="L18" s="562">
        <v>4</v>
      </c>
      <c r="M18" s="562">
        <v>9</v>
      </c>
      <c r="N18" s="562">
        <v>10</v>
      </c>
      <c r="O18" s="562">
        <v>12</v>
      </c>
      <c r="P18" s="562">
        <v>7</v>
      </c>
      <c r="Q18" s="562">
        <v>14</v>
      </c>
      <c r="R18" s="567"/>
      <c r="S18" s="544"/>
      <c r="T18" s="1229"/>
    </row>
    <row r="19" spans="1:25" s="576" customFormat="1" ht="14.25" customHeight="1">
      <c r="A19" s="573"/>
      <c r="B19" s="574"/>
      <c r="C19" s="812" t="s">
        <v>332</v>
      </c>
      <c r="D19" s="812"/>
      <c r="E19" s="575">
        <v>2199</v>
      </c>
      <c r="F19" s="575">
        <f>7010+212+128</f>
        <v>7350</v>
      </c>
      <c r="G19" s="575">
        <v>603</v>
      </c>
      <c r="H19" s="575">
        <v>250</v>
      </c>
      <c r="I19" s="575">
        <f>129+692</f>
        <v>821</v>
      </c>
      <c r="J19" s="575" t="s">
        <v>9</v>
      </c>
      <c r="K19" s="575">
        <v>10834</v>
      </c>
      <c r="L19" s="575">
        <v>575</v>
      </c>
      <c r="M19" s="575">
        <v>4712</v>
      </c>
      <c r="N19" s="575">
        <v>48594</v>
      </c>
      <c r="O19" s="575">
        <v>13414</v>
      </c>
      <c r="P19" s="575">
        <v>2381</v>
      </c>
      <c r="Q19" s="575">
        <v>111811</v>
      </c>
      <c r="R19" s="567"/>
      <c r="S19" s="544"/>
      <c r="T19" s="1229"/>
      <c r="U19" s="989"/>
    </row>
    <row r="20" spans="1:25" ht="10.5" customHeight="1">
      <c r="A20" s="475"/>
      <c r="B20" s="548"/>
      <c r="C20" s="1675" t="s">
        <v>137</v>
      </c>
      <c r="D20" s="1675"/>
      <c r="E20" s="897" t="s">
        <v>9</v>
      </c>
      <c r="F20" s="897" t="s">
        <v>9</v>
      </c>
      <c r="G20" s="897" t="s">
        <v>9</v>
      </c>
      <c r="H20" s="897" t="s">
        <v>9</v>
      </c>
      <c r="I20" s="897" t="s">
        <v>9</v>
      </c>
      <c r="J20" s="897" t="s">
        <v>9</v>
      </c>
      <c r="K20" s="897" t="s">
        <v>9</v>
      </c>
      <c r="L20" s="897" t="s">
        <v>9</v>
      </c>
      <c r="M20" s="897" t="s">
        <v>9</v>
      </c>
      <c r="N20" s="897" t="s">
        <v>9</v>
      </c>
      <c r="O20" s="897">
        <v>1504</v>
      </c>
      <c r="P20" s="897">
        <v>256</v>
      </c>
      <c r="Q20" s="897" t="s">
        <v>9</v>
      </c>
      <c r="R20" s="567"/>
      <c r="S20" s="544"/>
      <c r="T20" s="568"/>
    </row>
    <row r="21" spans="1:25" ht="10.5" customHeight="1">
      <c r="A21" s="475"/>
      <c r="B21" s="548"/>
      <c r="C21" s="1675" t="s">
        <v>136</v>
      </c>
      <c r="D21" s="1675"/>
      <c r="E21" s="897" t="s">
        <v>9</v>
      </c>
      <c r="F21" s="897" t="s">
        <v>9</v>
      </c>
      <c r="G21" s="897" t="s">
        <v>9</v>
      </c>
      <c r="H21" s="897" t="s">
        <v>9</v>
      </c>
      <c r="I21" s="897" t="s">
        <v>9</v>
      </c>
      <c r="J21" s="897" t="s">
        <v>9</v>
      </c>
      <c r="K21" s="897" t="s">
        <v>9</v>
      </c>
      <c r="L21" s="897" t="s">
        <v>9</v>
      </c>
      <c r="M21" s="897" t="s">
        <v>9</v>
      </c>
      <c r="N21" s="897" t="s">
        <v>9</v>
      </c>
      <c r="O21" s="897" t="s">
        <v>9</v>
      </c>
      <c r="P21" s="897" t="s">
        <v>9</v>
      </c>
      <c r="Q21" s="897" t="s">
        <v>9</v>
      </c>
      <c r="R21" s="616"/>
      <c r="S21" s="485"/>
      <c r="T21" s="541"/>
      <c r="V21" s="541"/>
    </row>
    <row r="22" spans="1:25" ht="10.5" customHeight="1">
      <c r="A22" s="475"/>
      <c r="B22" s="548"/>
      <c r="C22" s="1675" t="s">
        <v>135</v>
      </c>
      <c r="D22" s="1675"/>
      <c r="E22" s="577">
        <v>956</v>
      </c>
      <c r="F22" s="577">
        <v>7350</v>
      </c>
      <c r="G22" s="577">
        <v>217</v>
      </c>
      <c r="H22" s="577">
        <v>250</v>
      </c>
      <c r="I22" s="577">
        <v>821</v>
      </c>
      <c r="J22" s="897" t="s">
        <v>9</v>
      </c>
      <c r="K22" s="897">
        <v>497</v>
      </c>
      <c r="L22" s="897" t="s">
        <v>452</v>
      </c>
      <c r="M22" s="897">
        <v>3375</v>
      </c>
      <c r="N22" s="897">
        <v>47999</v>
      </c>
      <c r="O22" s="897">
        <v>11392</v>
      </c>
      <c r="P22" s="897">
        <v>495</v>
      </c>
      <c r="Q22" s="897">
        <v>42929</v>
      </c>
      <c r="R22" s="616"/>
      <c r="S22" s="485"/>
      <c r="T22" s="541"/>
      <c r="U22" s="541"/>
    </row>
    <row r="23" spans="1:25" ht="10.5" customHeight="1">
      <c r="A23" s="475"/>
      <c r="B23" s="548"/>
      <c r="C23" s="1675" t="s">
        <v>134</v>
      </c>
      <c r="D23" s="1675"/>
      <c r="E23" s="577" t="s">
        <v>9</v>
      </c>
      <c r="F23" s="577" t="s">
        <v>9</v>
      </c>
      <c r="G23" s="577" t="s">
        <v>9</v>
      </c>
      <c r="H23" s="577" t="s">
        <v>9</v>
      </c>
      <c r="I23" s="577" t="s">
        <v>9</v>
      </c>
      <c r="J23" s="897" t="s">
        <v>9</v>
      </c>
      <c r="K23" s="897" t="s">
        <v>9</v>
      </c>
      <c r="L23" s="897" t="s">
        <v>9</v>
      </c>
      <c r="M23" s="897" t="s">
        <v>9</v>
      </c>
      <c r="N23" s="897" t="s">
        <v>9</v>
      </c>
      <c r="O23" s="897" t="s">
        <v>9</v>
      </c>
      <c r="P23" s="897" t="s">
        <v>9</v>
      </c>
      <c r="Q23" s="897" t="s">
        <v>9</v>
      </c>
      <c r="R23" s="616"/>
      <c r="S23" s="485"/>
    </row>
    <row r="24" spans="1:25" ht="10.5" customHeight="1">
      <c r="A24" s="475"/>
      <c r="B24" s="548"/>
      <c r="C24" s="1675" t="s">
        <v>133</v>
      </c>
      <c r="D24" s="1675"/>
      <c r="E24" s="897" t="s">
        <v>9</v>
      </c>
      <c r="F24" s="897" t="s">
        <v>9</v>
      </c>
      <c r="G24" s="897">
        <v>366</v>
      </c>
      <c r="H24" s="577" t="s">
        <v>9</v>
      </c>
      <c r="I24" s="577" t="s">
        <v>9</v>
      </c>
      <c r="J24" s="897" t="s">
        <v>9</v>
      </c>
      <c r="K24" s="897" t="s">
        <v>9</v>
      </c>
      <c r="L24" s="897" t="s">
        <v>9</v>
      </c>
      <c r="M24" s="897" t="s">
        <v>9</v>
      </c>
      <c r="N24" s="897" t="s">
        <v>9</v>
      </c>
      <c r="O24" s="897" t="s">
        <v>9</v>
      </c>
      <c r="P24" s="897" t="s">
        <v>9</v>
      </c>
      <c r="Q24" s="897" t="s">
        <v>9</v>
      </c>
      <c r="R24" s="616"/>
      <c r="S24" s="485"/>
    </row>
    <row r="25" spans="1:25" ht="10.5" customHeight="1">
      <c r="A25" s="475"/>
      <c r="B25" s="548"/>
      <c r="C25" s="1675" t="s">
        <v>132</v>
      </c>
      <c r="D25" s="1675"/>
      <c r="E25" s="897" t="s">
        <v>9</v>
      </c>
      <c r="F25" s="897" t="s">
        <v>9</v>
      </c>
      <c r="G25" s="897" t="s">
        <v>9</v>
      </c>
      <c r="H25" s="577" t="s">
        <v>9</v>
      </c>
      <c r="I25" s="577" t="s">
        <v>9</v>
      </c>
      <c r="J25" s="897" t="s">
        <v>9</v>
      </c>
      <c r="K25" s="897" t="s">
        <v>9</v>
      </c>
      <c r="L25" s="897" t="s">
        <v>9</v>
      </c>
      <c r="M25" s="897" t="s">
        <v>9</v>
      </c>
      <c r="N25" s="897" t="s">
        <v>9</v>
      </c>
      <c r="O25" s="897" t="s">
        <v>9</v>
      </c>
      <c r="P25" s="897" t="s">
        <v>9</v>
      </c>
      <c r="Q25" s="897" t="s">
        <v>9</v>
      </c>
      <c r="R25" s="616"/>
      <c r="S25" s="485"/>
      <c r="Y25" s="541"/>
    </row>
    <row r="26" spans="1:25" ht="10.5" customHeight="1">
      <c r="A26" s="475"/>
      <c r="B26" s="548"/>
      <c r="C26" s="1675" t="s">
        <v>131</v>
      </c>
      <c r="D26" s="1675"/>
      <c r="E26" s="897">
        <v>1243</v>
      </c>
      <c r="F26" s="897" t="s">
        <v>9</v>
      </c>
      <c r="G26" s="897" t="s">
        <v>9</v>
      </c>
      <c r="H26" s="577" t="s">
        <v>9</v>
      </c>
      <c r="I26" s="577" t="s">
        <v>9</v>
      </c>
      <c r="J26" s="897" t="s">
        <v>9</v>
      </c>
      <c r="K26" s="897">
        <v>10060</v>
      </c>
      <c r="L26" s="897" t="s">
        <v>452</v>
      </c>
      <c r="M26" s="897">
        <v>1274</v>
      </c>
      <c r="N26" s="897">
        <v>255</v>
      </c>
      <c r="O26" s="897" t="s">
        <v>9</v>
      </c>
      <c r="P26" s="897" t="s">
        <v>9</v>
      </c>
      <c r="Q26" s="897">
        <v>36689</v>
      </c>
      <c r="R26" s="616"/>
      <c r="S26" s="485"/>
      <c r="U26" s="541"/>
      <c r="V26" s="541"/>
    </row>
    <row r="27" spans="1:25" ht="10.5" customHeight="1">
      <c r="A27" s="475"/>
      <c r="B27" s="548"/>
      <c r="C27" s="1675" t="s">
        <v>130</v>
      </c>
      <c r="D27" s="1675"/>
      <c r="E27" s="897" t="s">
        <v>9</v>
      </c>
      <c r="F27" s="897" t="s">
        <v>9</v>
      </c>
      <c r="G27" s="897" t="s">
        <v>9</v>
      </c>
      <c r="H27" s="577" t="s">
        <v>9</v>
      </c>
      <c r="I27" s="577" t="s">
        <v>9</v>
      </c>
      <c r="J27" s="897" t="s">
        <v>9</v>
      </c>
      <c r="K27" s="897">
        <v>164</v>
      </c>
      <c r="L27" s="897" t="s">
        <v>9</v>
      </c>
      <c r="M27" s="897">
        <v>36</v>
      </c>
      <c r="N27" s="897" t="s">
        <v>9</v>
      </c>
      <c r="O27" s="897">
        <v>518</v>
      </c>
      <c r="P27" s="897">
        <v>184</v>
      </c>
      <c r="Q27" s="897">
        <v>1957</v>
      </c>
      <c r="R27" s="578"/>
      <c r="S27" s="485"/>
    </row>
    <row r="28" spans="1:25" ht="10.5" customHeight="1">
      <c r="A28" s="475"/>
      <c r="B28" s="548"/>
      <c r="C28" s="1675" t="s">
        <v>129</v>
      </c>
      <c r="D28" s="1675"/>
      <c r="E28" s="897" t="s">
        <v>9</v>
      </c>
      <c r="F28" s="897" t="s">
        <v>9</v>
      </c>
      <c r="G28" s="897" t="s">
        <v>9</v>
      </c>
      <c r="H28" s="577" t="s">
        <v>9</v>
      </c>
      <c r="I28" s="577" t="s">
        <v>9</v>
      </c>
      <c r="J28" s="897" t="s">
        <v>9</v>
      </c>
      <c r="K28" s="897" t="s">
        <v>9</v>
      </c>
      <c r="L28" s="897" t="s">
        <v>9</v>
      </c>
      <c r="M28" s="897" t="s">
        <v>9</v>
      </c>
      <c r="N28" s="897" t="s">
        <v>9</v>
      </c>
      <c r="O28" s="897" t="s">
        <v>9</v>
      </c>
      <c r="P28" s="897" t="s">
        <v>9</v>
      </c>
      <c r="Q28" s="897" t="s">
        <v>9</v>
      </c>
      <c r="R28" s="578"/>
      <c r="S28" s="485"/>
      <c r="U28" s="541"/>
    </row>
    <row r="29" spans="1:25" ht="10.5" customHeight="1">
      <c r="A29" s="475"/>
      <c r="B29" s="548"/>
      <c r="C29" s="1675" t="s">
        <v>128</v>
      </c>
      <c r="D29" s="1675"/>
      <c r="E29" s="897" t="s">
        <v>9</v>
      </c>
      <c r="F29" s="897" t="s">
        <v>9</v>
      </c>
      <c r="G29" s="897" t="s">
        <v>9</v>
      </c>
      <c r="H29" s="577" t="s">
        <v>9</v>
      </c>
      <c r="I29" s="577" t="s">
        <v>9</v>
      </c>
      <c r="J29" s="897" t="s">
        <v>9</v>
      </c>
      <c r="K29" s="897" t="s">
        <v>9</v>
      </c>
      <c r="L29" s="897" t="s">
        <v>9</v>
      </c>
      <c r="M29" s="897" t="s">
        <v>9</v>
      </c>
      <c r="N29" s="897" t="s">
        <v>9</v>
      </c>
      <c r="O29" s="897" t="s">
        <v>9</v>
      </c>
      <c r="P29" s="897" t="s">
        <v>9</v>
      </c>
      <c r="Q29" s="897" t="s">
        <v>9</v>
      </c>
      <c r="R29" s="578"/>
      <c r="S29" s="485"/>
      <c r="T29" s="541"/>
    </row>
    <row r="30" spans="1:25" ht="10.5" customHeight="1">
      <c r="A30" s="475"/>
      <c r="B30" s="548"/>
      <c r="C30" s="1675" t="s">
        <v>127</v>
      </c>
      <c r="D30" s="1675"/>
      <c r="E30" s="897" t="s">
        <v>9</v>
      </c>
      <c r="F30" s="897" t="s">
        <v>9</v>
      </c>
      <c r="G30" s="897" t="s">
        <v>9</v>
      </c>
      <c r="H30" s="577" t="s">
        <v>9</v>
      </c>
      <c r="I30" s="577" t="s">
        <v>9</v>
      </c>
      <c r="J30" s="897" t="s">
        <v>9</v>
      </c>
      <c r="K30" s="897" t="s">
        <v>9</v>
      </c>
      <c r="L30" s="897" t="s">
        <v>9</v>
      </c>
      <c r="M30" s="897" t="s">
        <v>9</v>
      </c>
      <c r="N30" s="897" t="s">
        <v>9</v>
      </c>
      <c r="O30" s="897" t="s">
        <v>9</v>
      </c>
      <c r="P30" s="897" t="s">
        <v>9</v>
      </c>
      <c r="Q30" s="897" t="s">
        <v>9</v>
      </c>
      <c r="R30" s="578"/>
      <c r="S30" s="485"/>
    </row>
    <row r="31" spans="1:25" ht="10.5" customHeight="1">
      <c r="A31" s="475"/>
      <c r="B31" s="548"/>
      <c r="C31" s="1675" t="s">
        <v>126</v>
      </c>
      <c r="D31" s="1675"/>
      <c r="E31" s="897" t="s">
        <v>9</v>
      </c>
      <c r="F31" s="897" t="s">
        <v>9</v>
      </c>
      <c r="G31" s="897" t="s">
        <v>9</v>
      </c>
      <c r="H31" s="577" t="s">
        <v>9</v>
      </c>
      <c r="I31" s="577" t="s">
        <v>9</v>
      </c>
      <c r="J31" s="897" t="s">
        <v>9</v>
      </c>
      <c r="K31" s="897" t="s">
        <v>9</v>
      </c>
      <c r="L31" s="897" t="s">
        <v>9</v>
      </c>
      <c r="M31" s="897" t="s">
        <v>9</v>
      </c>
      <c r="N31" s="897" t="s">
        <v>9</v>
      </c>
      <c r="O31" s="897" t="s">
        <v>9</v>
      </c>
      <c r="P31" s="897" t="s">
        <v>9</v>
      </c>
      <c r="Q31" s="897" t="s">
        <v>9</v>
      </c>
      <c r="R31" s="578"/>
      <c r="S31" s="485"/>
    </row>
    <row r="32" spans="1:25" ht="10.5" customHeight="1">
      <c r="A32" s="475"/>
      <c r="B32" s="548"/>
      <c r="C32" s="1675" t="s">
        <v>125</v>
      </c>
      <c r="D32" s="1675"/>
      <c r="E32" s="897" t="s">
        <v>9</v>
      </c>
      <c r="F32" s="897" t="s">
        <v>9</v>
      </c>
      <c r="G32" s="897" t="s">
        <v>9</v>
      </c>
      <c r="H32" s="577" t="s">
        <v>9</v>
      </c>
      <c r="I32" s="577" t="s">
        <v>9</v>
      </c>
      <c r="J32" s="897" t="s">
        <v>9</v>
      </c>
      <c r="K32" s="897" t="s">
        <v>9</v>
      </c>
      <c r="L32" s="897" t="s">
        <v>9</v>
      </c>
      <c r="M32" s="897" t="s">
        <v>9</v>
      </c>
      <c r="N32" s="897" t="s">
        <v>9</v>
      </c>
      <c r="O32" s="897" t="s">
        <v>9</v>
      </c>
      <c r="P32" s="897">
        <v>1446</v>
      </c>
      <c r="Q32" s="897" t="s">
        <v>9</v>
      </c>
      <c r="R32" s="578"/>
      <c r="S32" s="485"/>
    </row>
    <row r="33" spans="1:20" ht="10.5" customHeight="1">
      <c r="A33" s="475"/>
      <c r="B33" s="548"/>
      <c r="C33" s="1675" t="s">
        <v>124</v>
      </c>
      <c r="D33" s="1675"/>
      <c r="E33" s="897" t="s">
        <v>9</v>
      </c>
      <c r="F33" s="897" t="s">
        <v>9</v>
      </c>
      <c r="G33" s="897" t="s">
        <v>9</v>
      </c>
      <c r="H33" s="577" t="s">
        <v>9</v>
      </c>
      <c r="I33" s="577" t="s">
        <v>9</v>
      </c>
      <c r="J33" s="897" t="s">
        <v>9</v>
      </c>
      <c r="K33" s="897" t="s">
        <v>9</v>
      </c>
      <c r="L33" s="897" t="s">
        <v>9</v>
      </c>
      <c r="M33" s="897" t="s">
        <v>9</v>
      </c>
      <c r="N33" s="897" t="s">
        <v>9</v>
      </c>
      <c r="O33" s="897" t="s">
        <v>9</v>
      </c>
      <c r="P33" s="897" t="s">
        <v>9</v>
      </c>
      <c r="Q33" s="897">
        <v>17930</v>
      </c>
      <c r="R33" s="578"/>
      <c r="S33" s="485"/>
    </row>
    <row r="34" spans="1:20" ht="10.5" customHeight="1">
      <c r="A34" s="475">
        <v>4661</v>
      </c>
      <c r="B34" s="548"/>
      <c r="C34" s="1709" t="s">
        <v>123</v>
      </c>
      <c r="D34" s="1709"/>
      <c r="E34" s="897" t="s">
        <v>9</v>
      </c>
      <c r="F34" s="897" t="s">
        <v>9</v>
      </c>
      <c r="G34" s="897">
        <v>20</v>
      </c>
      <c r="H34" s="577" t="s">
        <v>9</v>
      </c>
      <c r="I34" s="577" t="s">
        <v>9</v>
      </c>
      <c r="J34" s="897" t="s">
        <v>9</v>
      </c>
      <c r="K34" s="897">
        <v>28</v>
      </c>
      <c r="L34" s="897" t="s">
        <v>452</v>
      </c>
      <c r="M34" s="897">
        <v>27</v>
      </c>
      <c r="N34" s="897">
        <v>30</v>
      </c>
      <c r="O34" s="897" t="s">
        <v>9</v>
      </c>
      <c r="P34" s="897" t="s">
        <v>9</v>
      </c>
      <c r="Q34" s="897" t="s">
        <v>9</v>
      </c>
      <c r="R34" s="578"/>
      <c r="S34" s="485"/>
    </row>
    <row r="35" spans="1:20" ht="10.5" customHeight="1">
      <c r="A35" s="475"/>
      <c r="B35" s="548"/>
      <c r="C35" s="1675" t="s">
        <v>122</v>
      </c>
      <c r="D35" s="1675"/>
      <c r="E35" s="897" t="s">
        <v>9</v>
      </c>
      <c r="F35" s="897" t="s">
        <v>9</v>
      </c>
      <c r="G35" s="897" t="s">
        <v>9</v>
      </c>
      <c r="H35" s="577" t="s">
        <v>9</v>
      </c>
      <c r="I35" s="577" t="s">
        <v>9</v>
      </c>
      <c r="J35" s="897" t="s">
        <v>9</v>
      </c>
      <c r="K35" s="897">
        <v>73</v>
      </c>
      <c r="L35" s="897" t="s">
        <v>9</v>
      </c>
      <c r="M35" s="897" t="s">
        <v>9</v>
      </c>
      <c r="N35" s="897">
        <v>310</v>
      </c>
      <c r="O35" s="897" t="s">
        <v>9</v>
      </c>
      <c r="P35" s="897" t="s">
        <v>9</v>
      </c>
      <c r="Q35" s="897">
        <v>12306</v>
      </c>
      <c r="R35" s="578"/>
      <c r="S35" s="485"/>
    </row>
    <row r="36" spans="1:20" ht="10.5" customHeight="1">
      <c r="A36" s="475"/>
      <c r="B36" s="548"/>
      <c r="C36" s="1675" t="s">
        <v>121</v>
      </c>
      <c r="D36" s="1675"/>
      <c r="E36" s="897" t="s">
        <v>9</v>
      </c>
      <c r="F36" s="897" t="s">
        <v>9</v>
      </c>
      <c r="G36" s="897" t="s">
        <v>9</v>
      </c>
      <c r="H36" s="577" t="s">
        <v>9</v>
      </c>
      <c r="I36" s="577" t="s">
        <v>9</v>
      </c>
      <c r="J36" s="897" t="s">
        <v>9</v>
      </c>
      <c r="K36" s="897" t="s">
        <v>9</v>
      </c>
      <c r="L36" s="897" t="s">
        <v>9</v>
      </c>
      <c r="M36" s="897" t="s">
        <v>9</v>
      </c>
      <c r="N36" s="897" t="s">
        <v>9</v>
      </c>
      <c r="O36" s="897" t="s">
        <v>9</v>
      </c>
      <c r="P36" s="897" t="s">
        <v>9</v>
      </c>
      <c r="Q36" s="897" t="s">
        <v>9</v>
      </c>
      <c r="R36" s="578"/>
      <c r="S36" s="485"/>
    </row>
    <row r="37" spans="1:20" ht="10.5" customHeight="1">
      <c r="A37" s="475"/>
      <c r="B37" s="548"/>
      <c r="C37" s="1675" t="s">
        <v>315</v>
      </c>
      <c r="D37" s="1675"/>
      <c r="E37" s="897" t="s">
        <v>9</v>
      </c>
      <c r="F37" s="897" t="s">
        <v>9</v>
      </c>
      <c r="G37" s="897" t="s">
        <v>9</v>
      </c>
      <c r="H37" s="577" t="s">
        <v>9</v>
      </c>
      <c r="I37" s="577" t="s">
        <v>9</v>
      </c>
      <c r="J37" s="897" t="s">
        <v>9</v>
      </c>
      <c r="K37" s="897">
        <v>12</v>
      </c>
      <c r="L37" s="897" t="s">
        <v>9</v>
      </c>
      <c r="M37" s="897" t="s">
        <v>9</v>
      </c>
      <c r="N37" s="897" t="s">
        <v>9</v>
      </c>
      <c r="O37" s="897" t="s">
        <v>9</v>
      </c>
      <c r="P37" s="897" t="s">
        <v>9</v>
      </c>
      <c r="Q37" s="897" t="s">
        <v>9</v>
      </c>
      <c r="R37" s="616"/>
      <c r="S37" s="485"/>
    </row>
    <row r="38" spans="1:20" ht="10.5" customHeight="1">
      <c r="A38" s="475"/>
      <c r="B38" s="548"/>
      <c r="C38" s="1675" t="s">
        <v>120</v>
      </c>
      <c r="D38" s="1675"/>
      <c r="E38" s="897" t="s">
        <v>9</v>
      </c>
      <c r="F38" s="897" t="s">
        <v>9</v>
      </c>
      <c r="G38" s="897" t="s">
        <v>9</v>
      </c>
      <c r="H38" s="577" t="s">
        <v>9</v>
      </c>
      <c r="I38" s="577" t="s">
        <v>9</v>
      </c>
      <c r="J38" s="897" t="s">
        <v>9</v>
      </c>
      <c r="K38" s="897" t="s">
        <v>9</v>
      </c>
      <c r="L38" s="897" t="s">
        <v>9</v>
      </c>
      <c r="M38" s="897" t="s">
        <v>9</v>
      </c>
      <c r="N38" s="897" t="s">
        <v>9</v>
      </c>
      <c r="O38" s="897" t="s">
        <v>9</v>
      </c>
      <c r="P38" s="897" t="s">
        <v>9</v>
      </c>
      <c r="Q38" s="897" t="s">
        <v>9</v>
      </c>
      <c r="R38" s="616"/>
      <c r="S38" s="485"/>
    </row>
    <row r="39" spans="1:20" ht="10.5" customHeight="1">
      <c r="A39" s="475"/>
      <c r="B39" s="548"/>
      <c r="C39" s="1675" t="s">
        <v>119</v>
      </c>
      <c r="D39" s="1675"/>
      <c r="E39" s="897" t="s">
        <v>9</v>
      </c>
      <c r="F39" s="897" t="s">
        <v>9</v>
      </c>
      <c r="G39" s="897" t="s">
        <v>9</v>
      </c>
      <c r="H39" s="577" t="s">
        <v>9</v>
      </c>
      <c r="I39" s="577" t="s">
        <v>9</v>
      </c>
      <c r="J39" s="897" t="s">
        <v>9</v>
      </c>
      <c r="K39" s="897" t="s">
        <v>9</v>
      </c>
      <c r="L39" s="897" t="s">
        <v>9</v>
      </c>
      <c r="M39" s="897" t="s">
        <v>9</v>
      </c>
      <c r="N39" s="897" t="s">
        <v>9</v>
      </c>
      <c r="O39" s="897" t="s">
        <v>9</v>
      </c>
      <c r="P39" s="897" t="s">
        <v>9</v>
      </c>
      <c r="Q39" s="897" t="s">
        <v>9</v>
      </c>
      <c r="R39" s="616"/>
      <c r="S39" s="485"/>
    </row>
    <row r="40" spans="1:20" s="568" customFormat="1" ht="10.5" customHeight="1">
      <c r="A40" s="565"/>
      <c r="B40" s="566"/>
      <c r="C40" s="1675" t="s">
        <v>118</v>
      </c>
      <c r="D40" s="1675"/>
      <c r="E40" s="897" t="s">
        <v>9</v>
      </c>
      <c r="F40" s="897" t="s">
        <v>9</v>
      </c>
      <c r="G40" s="897" t="s">
        <v>9</v>
      </c>
      <c r="H40" s="577" t="s">
        <v>9</v>
      </c>
      <c r="I40" s="577" t="s">
        <v>9</v>
      </c>
      <c r="J40" s="897" t="s">
        <v>9</v>
      </c>
      <c r="K40" s="897" t="s">
        <v>9</v>
      </c>
      <c r="L40" s="897" t="s">
        <v>9</v>
      </c>
      <c r="M40" s="897" t="s">
        <v>9</v>
      </c>
      <c r="N40" s="897" t="s">
        <v>9</v>
      </c>
      <c r="O40" s="897" t="s">
        <v>9</v>
      </c>
      <c r="P40" s="897" t="s">
        <v>9</v>
      </c>
      <c r="Q40" s="897" t="s">
        <v>9</v>
      </c>
      <c r="R40" s="616"/>
      <c r="S40" s="544"/>
    </row>
    <row r="41" spans="1:20" s="568" customFormat="1" ht="10.5" customHeight="1">
      <c r="A41" s="565"/>
      <c r="B41" s="566"/>
      <c r="C41" s="1676" t="s">
        <v>117</v>
      </c>
      <c r="D41" s="1676"/>
      <c r="E41" s="897" t="s">
        <v>9</v>
      </c>
      <c r="F41" s="897" t="s">
        <v>9</v>
      </c>
      <c r="G41" s="897" t="s">
        <v>9</v>
      </c>
      <c r="H41" s="577" t="s">
        <v>9</v>
      </c>
      <c r="I41" s="577" t="s">
        <v>9</v>
      </c>
      <c r="J41" s="897" t="s">
        <v>9</v>
      </c>
      <c r="K41" s="897" t="s">
        <v>9</v>
      </c>
      <c r="L41" s="897" t="s">
        <v>9</v>
      </c>
      <c r="M41" s="897" t="s">
        <v>9</v>
      </c>
      <c r="N41" s="897" t="s">
        <v>9</v>
      </c>
      <c r="O41" s="897" t="s">
        <v>9</v>
      </c>
      <c r="P41" s="897" t="s">
        <v>9</v>
      </c>
      <c r="Q41" s="897" t="s">
        <v>9</v>
      </c>
      <c r="R41" s="616"/>
      <c r="S41" s="544"/>
    </row>
    <row r="42" spans="1:20" s="564" customFormat="1" ht="14.25" customHeight="1">
      <c r="A42" s="560"/>
      <c r="B42" s="579"/>
      <c r="C42" s="812" t="s">
        <v>329</v>
      </c>
      <c r="D42" s="540"/>
      <c r="E42" s="875">
        <v>18.8</v>
      </c>
      <c r="F42" s="875">
        <v>13</v>
      </c>
      <c r="G42" s="875" t="s">
        <v>9</v>
      </c>
      <c r="H42" s="875">
        <v>48</v>
      </c>
      <c r="I42" s="875">
        <v>63</v>
      </c>
      <c r="J42" s="575" t="s">
        <v>9</v>
      </c>
      <c r="K42" s="580">
        <v>35</v>
      </c>
      <c r="L42" s="580" t="s">
        <v>452</v>
      </c>
      <c r="M42" s="580">
        <v>42.6</v>
      </c>
      <c r="N42" s="580">
        <v>35.799999999999997</v>
      </c>
      <c r="O42" s="580">
        <v>43</v>
      </c>
      <c r="P42" s="580">
        <v>37.6</v>
      </c>
      <c r="Q42" s="580">
        <v>32</v>
      </c>
      <c r="R42" s="616"/>
      <c r="S42" s="563"/>
    </row>
    <row r="43" spans="1:20" s="564" customFormat="1" ht="11.25" customHeight="1">
      <c r="A43" s="560"/>
      <c r="B43" s="579"/>
      <c r="C43" s="812" t="s">
        <v>330</v>
      </c>
      <c r="D43" s="540"/>
      <c r="E43" s="580"/>
      <c r="F43" s="580"/>
      <c r="G43" s="580"/>
      <c r="H43" s="580"/>
      <c r="I43" s="580"/>
      <c r="J43" s="897"/>
      <c r="K43" s="984"/>
      <c r="L43" s="984"/>
      <c r="M43" s="984"/>
      <c r="N43" s="984"/>
      <c r="O43" s="984"/>
      <c r="P43" s="984"/>
      <c r="Q43" s="984"/>
      <c r="R43" s="616"/>
      <c r="S43" s="563"/>
    </row>
    <row r="44" spans="1:20" ht="11.25" customHeight="1">
      <c r="A44" s="475"/>
      <c r="B44" s="548"/>
      <c r="C44" s="581"/>
      <c r="D44" s="582" t="s">
        <v>116</v>
      </c>
      <c r="E44" s="707">
        <v>1</v>
      </c>
      <c r="F44" s="707">
        <v>1.9</v>
      </c>
      <c r="G44" s="707" t="s">
        <v>9</v>
      </c>
      <c r="H44" s="707">
        <v>0.6</v>
      </c>
      <c r="I44" s="707">
        <v>2.5</v>
      </c>
      <c r="J44" s="897" t="s">
        <v>9</v>
      </c>
      <c r="K44" s="984">
        <v>1.3</v>
      </c>
      <c r="L44" s="984" t="s">
        <v>452</v>
      </c>
      <c r="M44" s="984">
        <v>1.2</v>
      </c>
      <c r="N44" s="984">
        <v>0.7</v>
      </c>
      <c r="O44" s="984">
        <v>0.6</v>
      </c>
      <c r="P44" s="984">
        <v>0.6</v>
      </c>
      <c r="Q44" s="984">
        <v>1</v>
      </c>
      <c r="R44" s="616"/>
      <c r="S44" s="485"/>
      <c r="T44" s="542"/>
    </row>
    <row r="45" spans="1:20" ht="11.25" customHeight="1">
      <c r="A45" s="475"/>
      <c r="B45" s="548"/>
      <c r="C45" s="581"/>
      <c r="D45" s="583" t="s">
        <v>115</v>
      </c>
      <c r="E45" s="707">
        <v>-1.6</v>
      </c>
      <c r="F45" s="707">
        <v>0.3</v>
      </c>
      <c r="G45" s="707" t="s">
        <v>9</v>
      </c>
      <c r="H45" s="707">
        <v>-1.1000000000000001</v>
      </c>
      <c r="I45" s="707">
        <v>0.6</v>
      </c>
      <c r="J45" s="897" t="s">
        <v>9</v>
      </c>
      <c r="K45" s="984">
        <v>-0.9</v>
      </c>
      <c r="L45" s="984" t="s">
        <v>452</v>
      </c>
      <c r="M45" s="984">
        <v>0.1</v>
      </c>
      <c r="N45" s="984">
        <v>-0.1</v>
      </c>
      <c r="O45" s="984">
        <v>-1</v>
      </c>
      <c r="P45" s="984">
        <v>-1</v>
      </c>
      <c r="Q45" s="984">
        <v>-0.3</v>
      </c>
      <c r="R45" s="616"/>
      <c r="S45" s="485"/>
    </row>
    <row r="46" spans="1:20" s="489" customFormat="1" ht="26.25" customHeight="1">
      <c r="A46" s="487"/>
      <c r="B46" s="664"/>
      <c r="C46" s="1680" t="s">
        <v>267</v>
      </c>
      <c r="D46" s="1681"/>
      <c r="E46" s="1681"/>
      <c r="F46" s="1681"/>
      <c r="G46" s="1681"/>
      <c r="H46" s="1681"/>
      <c r="I46" s="1681"/>
      <c r="J46" s="1681"/>
      <c r="K46" s="1681"/>
      <c r="L46" s="1681"/>
      <c r="M46" s="1681"/>
      <c r="N46" s="1681"/>
      <c r="O46" s="1681"/>
      <c r="P46" s="1681"/>
      <c r="Q46" s="1681"/>
      <c r="R46" s="735"/>
      <c r="S46" s="488"/>
    </row>
    <row r="47" spans="1:20" ht="13.5" customHeight="1">
      <c r="A47" s="475"/>
      <c r="B47" s="548"/>
      <c r="C47" s="1678" t="s">
        <v>542</v>
      </c>
      <c r="D47" s="1679"/>
      <c r="E47" s="907"/>
      <c r="F47" s="907"/>
      <c r="G47" s="907"/>
      <c r="H47" s="907"/>
      <c r="I47" s="907"/>
      <c r="J47" s="907"/>
      <c r="K47" s="907"/>
      <c r="L47" s="907"/>
      <c r="M47" s="907"/>
      <c r="N47" s="907"/>
      <c r="O47" s="907"/>
      <c r="P47" s="907"/>
      <c r="Q47" s="908"/>
      <c r="R47" s="616"/>
      <c r="S47" s="485"/>
    </row>
    <row r="48" spans="1:20" ht="3.75" customHeight="1">
      <c r="A48" s="475"/>
      <c r="B48" s="548"/>
      <c r="C48" s="909"/>
      <c r="D48" s="910"/>
      <c r="E48" s="911"/>
      <c r="F48" s="911"/>
      <c r="G48" s="912"/>
      <c r="H48" s="911"/>
      <c r="I48" s="911"/>
      <c r="J48" s="913"/>
      <c r="K48" s="913"/>
      <c r="L48" s="913"/>
      <c r="M48" s="913"/>
      <c r="N48" s="914"/>
      <c r="O48" s="914"/>
      <c r="P48" s="914"/>
      <c r="Q48" s="914"/>
      <c r="R48" s="616"/>
      <c r="S48" s="485"/>
    </row>
    <row r="49" spans="1:26" ht="12.75" customHeight="1">
      <c r="A49" s="475"/>
      <c r="B49" s="548"/>
      <c r="C49" s="1689" t="s">
        <v>114</v>
      </c>
      <c r="D49" s="1689"/>
      <c r="E49" s="1690" t="s">
        <v>259</v>
      </c>
      <c r="F49" s="1690"/>
      <c r="G49" s="1701" t="s">
        <v>372</v>
      </c>
      <c r="H49" s="1701"/>
      <c r="I49" s="1703" t="s">
        <v>113</v>
      </c>
      <c r="J49" s="1704"/>
      <c r="K49" s="1704"/>
      <c r="L49" s="1704"/>
      <c r="M49" s="1705"/>
      <c r="N49" s="1704" t="s">
        <v>112</v>
      </c>
      <c r="O49" s="1704"/>
      <c r="P49" s="1704"/>
      <c r="Q49" s="1704"/>
      <c r="R49" s="616"/>
      <c r="S49" s="485"/>
    </row>
    <row r="50" spans="1:26" ht="12.75" customHeight="1">
      <c r="A50" s="475"/>
      <c r="B50" s="548"/>
      <c r="C50" s="1689"/>
      <c r="D50" s="1689"/>
      <c r="E50" s="915" t="s">
        <v>68</v>
      </c>
      <c r="F50" s="916" t="s">
        <v>111</v>
      </c>
      <c r="G50" s="1702"/>
      <c r="H50" s="1702"/>
      <c r="I50" s="1707" t="s">
        <v>110</v>
      </c>
      <c r="J50" s="1708"/>
      <c r="K50" s="1708" t="s">
        <v>109</v>
      </c>
      <c r="L50" s="1708"/>
      <c r="M50" s="917" t="s">
        <v>108</v>
      </c>
      <c r="N50" s="1708" t="s">
        <v>110</v>
      </c>
      <c r="O50" s="1708"/>
      <c r="P50" s="918" t="s">
        <v>109</v>
      </c>
      <c r="Q50" s="918" t="s">
        <v>108</v>
      </c>
      <c r="R50" s="616"/>
      <c r="S50" s="485"/>
    </row>
    <row r="51" spans="1:26" s="1092" customFormat="1" ht="26.25" customHeight="1">
      <c r="A51" s="1084"/>
      <c r="B51" s="1085"/>
      <c r="C51" s="1677" t="s">
        <v>543</v>
      </c>
      <c r="D51" s="1677"/>
      <c r="E51" s="1086">
        <v>32709</v>
      </c>
      <c r="F51" s="1087">
        <f>+E51/Q19*100</f>
        <v>29.253830124048619</v>
      </c>
      <c r="G51" s="1710">
        <v>32</v>
      </c>
      <c r="H51" s="1710"/>
      <c r="I51" s="1711">
        <v>2.8</v>
      </c>
      <c r="J51" s="1706"/>
      <c r="K51" s="1706">
        <v>-2.6</v>
      </c>
      <c r="L51" s="1706"/>
      <c r="M51" s="1088">
        <v>5.5</v>
      </c>
      <c r="N51" s="1706">
        <v>1</v>
      </c>
      <c r="O51" s="1706"/>
      <c r="P51" s="1089">
        <v>-1</v>
      </c>
      <c r="Q51" s="1089">
        <v>2</v>
      </c>
      <c r="R51" s="1090"/>
      <c r="S51" s="1091"/>
      <c r="U51" s="1093"/>
    </row>
    <row r="52" spans="1:26" s="925" customFormat="1" ht="12.75" customHeight="1">
      <c r="A52" s="921"/>
      <c r="B52" s="880"/>
      <c r="C52" s="584" t="s">
        <v>423</v>
      </c>
      <c r="D52" s="922"/>
      <c r="E52" s="550"/>
      <c r="F52" s="550"/>
      <c r="G52" s="585"/>
      <c r="H52" s="585"/>
      <c r="I52" s="923" t="s">
        <v>106</v>
      </c>
      <c r="J52" s="550"/>
      <c r="K52" s="550"/>
      <c r="L52" s="550"/>
      <c r="M52" s="550"/>
      <c r="N52" s="550"/>
      <c r="O52" s="550"/>
      <c r="P52" s="550" t="s">
        <v>105</v>
      </c>
      <c r="Q52" s="550"/>
      <c r="R52" s="924"/>
      <c r="S52" s="585"/>
      <c r="T52" s="480"/>
    </row>
    <row r="53" spans="1:26" s="532" customFormat="1" ht="13.5" thickBot="1">
      <c r="A53" s="570"/>
      <c r="B53" s="586"/>
      <c r="C53" s="587"/>
      <c r="D53" s="588"/>
      <c r="E53" s="590"/>
      <c r="F53" s="590"/>
      <c r="G53" s="590"/>
      <c r="H53" s="590"/>
      <c r="I53" s="590"/>
      <c r="J53" s="590"/>
      <c r="K53" s="590"/>
      <c r="L53" s="590"/>
      <c r="M53" s="590"/>
      <c r="N53" s="590"/>
      <c r="O53" s="590"/>
      <c r="P53" s="590"/>
      <c r="Q53" s="551" t="s">
        <v>73</v>
      </c>
      <c r="R53" s="591"/>
      <c r="S53" s="592"/>
      <c r="T53" s="480"/>
    </row>
    <row r="54" spans="1:26" ht="13.5" customHeight="1" thickBot="1">
      <c r="A54" s="475"/>
      <c r="B54" s="586"/>
      <c r="C54" s="1686" t="s">
        <v>328</v>
      </c>
      <c r="D54" s="1687"/>
      <c r="E54" s="1687"/>
      <c r="F54" s="1687"/>
      <c r="G54" s="1687"/>
      <c r="H54" s="1687"/>
      <c r="I54" s="1687"/>
      <c r="J54" s="1687"/>
      <c r="K54" s="1687"/>
      <c r="L54" s="1687"/>
      <c r="M54" s="1687"/>
      <c r="N54" s="1687"/>
      <c r="O54" s="1687"/>
      <c r="P54" s="1687"/>
      <c r="Q54" s="1688"/>
      <c r="R54" s="551"/>
      <c r="S54" s="535"/>
    </row>
    <row r="55" spans="1:26" ht="3.75" customHeight="1">
      <c r="A55" s="475"/>
      <c r="B55" s="586"/>
      <c r="C55" s="1682" t="s">
        <v>69</v>
      </c>
      <c r="D55" s="1683"/>
      <c r="E55" s="535"/>
      <c r="F55" s="535"/>
      <c r="G55" s="594"/>
      <c r="H55" s="594"/>
      <c r="I55" s="594"/>
      <c r="J55" s="594"/>
      <c r="K55" s="594"/>
      <c r="L55" s="594"/>
      <c r="M55" s="594"/>
      <c r="N55" s="594"/>
      <c r="O55" s="594"/>
      <c r="P55" s="594"/>
      <c r="Q55" s="594"/>
      <c r="R55" s="591"/>
      <c r="S55" s="535"/>
    </row>
    <row r="56" spans="1:26" ht="13.5" customHeight="1">
      <c r="A56" s="475"/>
      <c r="B56" s="548"/>
      <c r="C56" s="1683"/>
      <c r="D56" s="1683"/>
      <c r="E56" s="1621">
        <v>2013</v>
      </c>
      <c r="F56" s="1621"/>
      <c r="G56" s="1621"/>
      <c r="H56" s="1621"/>
      <c r="I56" s="1621"/>
      <c r="J56" s="1621" t="s">
        <v>653</v>
      </c>
      <c r="K56" s="1621"/>
      <c r="L56" s="1621"/>
      <c r="M56" s="1621"/>
      <c r="N56" s="1621"/>
      <c r="O56" s="1621"/>
      <c r="P56" s="1621"/>
      <c r="Q56" s="1621"/>
      <c r="R56" s="485"/>
      <c r="S56" s="485"/>
      <c r="T56" s="985"/>
      <c r="U56" s="669"/>
      <c r="V56" s="669"/>
      <c r="W56" s="669"/>
      <c r="X56" s="669"/>
      <c r="Y56" s="669"/>
      <c r="Z56" s="669"/>
    </row>
    <row r="57" spans="1:26" ht="12.75" customHeight="1">
      <c r="A57" s="475"/>
      <c r="B57" s="548"/>
      <c r="C57" s="490"/>
      <c r="D57" s="490"/>
      <c r="E57" s="534" t="s">
        <v>98</v>
      </c>
      <c r="F57" s="534" t="s">
        <v>97</v>
      </c>
      <c r="G57" s="534" t="s">
        <v>96</v>
      </c>
      <c r="H57" s="534" t="s">
        <v>95</v>
      </c>
      <c r="I57" s="534" t="s">
        <v>94</v>
      </c>
      <c r="J57" s="534" t="s">
        <v>93</v>
      </c>
      <c r="K57" s="534" t="s">
        <v>104</v>
      </c>
      <c r="L57" s="534" t="s">
        <v>103</v>
      </c>
      <c r="M57" s="534" t="s">
        <v>102</v>
      </c>
      <c r="N57" s="534" t="s">
        <v>101</v>
      </c>
      <c r="O57" s="990" t="s">
        <v>100</v>
      </c>
      <c r="P57" s="990" t="s">
        <v>99</v>
      </c>
      <c r="Q57" s="990" t="s">
        <v>98</v>
      </c>
      <c r="R57" s="616"/>
      <c r="S57" s="485"/>
      <c r="T57" s="669"/>
      <c r="U57" s="669"/>
      <c r="V57" s="669"/>
      <c r="W57" s="669"/>
      <c r="X57" s="669"/>
      <c r="Y57" s="669"/>
      <c r="Z57" s="669"/>
    </row>
    <row r="58" spans="1:26" ht="11.25" customHeight="1">
      <c r="A58" s="475"/>
      <c r="B58" s="586"/>
      <c r="C58" s="1684" t="s">
        <v>92</v>
      </c>
      <c r="D58" s="1684"/>
      <c r="E58" s="669"/>
      <c r="F58" s="669"/>
      <c r="G58" s="669"/>
      <c r="H58" s="669"/>
      <c r="I58" s="669"/>
      <c r="J58" s="669"/>
      <c r="K58" s="669"/>
      <c r="L58" s="669"/>
      <c r="M58" s="669"/>
      <c r="N58" s="669"/>
      <c r="O58" s="669"/>
      <c r="P58" s="669"/>
      <c r="Q58" s="669"/>
      <c r="R58" s="591"/>
      <c r="S58" s="535"/>
    </row>
    <row r="59" spans="1:26" s="599" customFormat="1" ht="9.75" customHeight="1">
      <c r="A59" s="596"/>
      <c r="B59" s="597"/>
      <c r="C59" s="598" t="s">
        <v>91</v>
      </c>
      <c r="D59" s="504"/>
      <c r="E59" s="1149">
        <v>-0.74</v>
      </c>
      <c r="F59" s="1149">
        <v>0.59</v>
      </c>
      <c r="G59" s="1149">
        <v>-0.05</v>
      </c>
      <c r="H59" s="1149">
        <v>-0.22</v>
      </c>
      <c r="I59" s="1149">
        <v>0.36</v>
      </c>
      <c r="J59" s="1149">
        <v>-1.38</v>
      </c>
      <c r="K59" s="1149">
        <v>-0.26</v>
      </c>
      <c r="L59" s="1149">
        <v>1.36</v>
      </c>
      <c r="M59" s="1149">
        <v>0.24</v>
      </c>
      <c r="N59" s="1149">
        <v>-0.13</v>
      </c>
      <c r="O59" s="1149">
        <v>7.0000000000000007E-2</v>
      </c>
      <c r="P59" s="1149">
        <v>-0.69</v>
      </c>
      <c r="Q59" s="1149">
        <v>-0.23</v>
      </c>
      <c r="R59" s="521"/>
      <c r="S59" s="521"/>
    </row>
    <row r="60" spans="1:26" s="599" customFormat="1" ht="9.75" customHeight="1">
      <c r="A60" s="596"/>
      <c r="B60" s="597"/>
      <c r="C60" s="598" t="s">
        <v>90</v>
      </c>
      <c r="D60" s="504"/>
      <c r="E60" s="1149">
        <v>0.15</v>
      </c>
      <c r="F60" s="1149">
        <v>0.12</v>
      </c>
      <c r="G60" s="1149">
        <v>-0.25</v>
      </c>
      <c r="H60" s="1149">
        <v>-0.15</v>
      </c>
      <c r="I60" s="1149">
        <v>0.2</v>
      </c>
      <c r="J60" s="1149">
        <v>0.06</v>
      </c>
      <c r="K60" s="1149">
        <v>-0.08</v>
      </c>
      <c r="L60" s="1149">
        <v>-0.37</v>
      </c>
      <c r="M60" s="1149">
        <v>-0.14000000000000001</v>
      </c>
      <c r="N60" s="1149">
        <v>-0.44</v>
      </c>
      <c r="O60" s="1149">
        <v>-0.42</v>
      </c>
      <c r="P60" s="1149">
        <v>-0.87</v>
      </c>
      <c r="Q60" s="1149">
        <v>-0.36</v>
      </c>
      <c r="R60" s="521"/>
      <c r="S60" s="521"/>
    </row>
    <row r="61" spans="1:26" s="599" customFormat="1" ht="11.25" customHeight="1">
      <c r="A61" s="596"/>
      <c r="B61" s="597"/>
      <c r="C61" s="598" t="s">
        <v>275</v>
      </c>
      <c r="D61" s="504"/>
      <c r="E61" s="1149">
        <v>1.01</v>
      </c>
      <c r="F61" s="1149">
        <v>0.78</v>
      </c>
      <c r="G61" s="1149">
        <v>0.59</v>
      </c>
      <c r="H61" s="1149">
        <v>0.42</v>
      </c>
      <c r="I61" s="1149">
        <v>0.27</v>
      </c>
      <c r="J61" s="1149">
        <v>0.26</v>
      </c>
      <c r="K61" s="1149">
        <v>0.26</v>
      </c>
      <c r="L61" s="1149">
        <v>0.19</v>
      </c>
      <c r="M61" s="1149">
        <v>0.16</v>
      </c>
      <c r="N61" s="1149">
        <v>7.0000000000000007E-2</v>
      </c>
      <c r="O61" s="1149">
        <v>-0.05</v>
      </c>
      <c r="P61" s="1149">
        <v>-0.18</v>
      </c>
      <c r="Q61" s="1149">
        <v>-0.23</v>
      </c>
      <c r="R61" s="521"/>
      <c r="S61" s="521"/>
      <c r="T61" s="600"/>
    </row>
    <row r="62" spans="1:26" ht="11.25" customHeight="1">
      <c r="A62" s="475"/>
      <c r="B62" s="586"/>
      <c r="C62" s="700" t="s">
        <v>89</v>
      </c>
      <c r="D62" s="595"/>
      <c r="E62" s="601"/>
      <c r="F62" s="220"/>
      <c r="G62" s="654"/>
      <c r="H62" s="654"/>
      <c r="I62" s="654"/>
      <c r="J62" s="114"/>
      <c r="K62" s="601"/>
      <c r="L62" s="654"/>
      <c r="M62" s="654"/>
      <c r="N62" s="654"/>
      <c r="O62" s="654"/>
      <c r="P62" s="654"/>
      <c r="Q62" s="602"/>
      <c r="R62" s="591"/>
      <c r="S62" s="535"/>
    </row>
    <row r="63" spans="1:26" ht="9.75" customHeight="1">
      <c r="A63" s="475"/>
      <c r="B63" s="603"/>
      <c r="C63" s="546"/>
      <c r="D63" s="877" t="s">
        <v>662</v>
      </c>
      <c r="E63" s="703"/>
      <c r="F63" s="705"/>
      <c r="G63" s="109"/>
      <c r="H63" s="109"/>
      <c r="I63" s="109"/>
      <c r="J63" s="706">
        <v>12.987251455852267</v>
      </c>
      <c r="K63" s="601"/>
      <c r="L63" s="654"/>
      <c r="M63" s="654"/>
      <c r="N63" s="654"/>
      <c r="O63" s="654"/>
      <c r="P63" s="654"/>
      <c r="Q63" s="707">
        <f>+J63</f>
        <v>12.987251455852267</v>
      </c>
      <c r="R63" s="591"/>
      <c r="S63" s="535"/>
    </row>
    <row r="64" spans="1:26" ht="9.75" customHeight="1">
      <c r="A64" s="475"/>
      <c r="B64" s="604"/>
      <c r="C64" s="504"/>
      <c r="D64" s="708" t="s">
        <v>663</v>
      </c>
      <c r="E64" s="709"/>
      <c r="F64" s="709"/>
      <c r="G64" s="709"/>
      <c r="H64" s="709"/>
      <c r="I64" s="709"/>
      <c r="J64" s="706">
        <v>7.2063452321339261</v>
      </c>
      <c r="K64" s="601"/>
      <c r="L64" s="248"/>
      <c r="M64" s="654"/>
      <c r="N64" s="654"/>
      <c r="O64" s="654"/>
      <c r="P64" s="654"/>
      <c r="Q64" s="707">
        <f t="shared" ref="Q64:Q67" si="0">+J64</f>
        <v>7.2063452321339261</v>
      </c>
      <c r="R64" s="605"/>
      <c r="S64" s="605"/>
    </row>
    <row r="65" spans="1:19" ht="9.75" customHeight="1">
      <c r="A65" s="475"/>
      <c r="B65" s="604"/>
      <c r="C65" s="504"/>
      <c r="D65" s="708" t="s">
        <v>664</v>
      </c>
      <c r="E65" s="703"/>
      <c r="F65" s="221"/>
      <c r="G65" s="221"/>
      <c r="H65" s="109"/>
      <c r="I65" s="222"/>
      <c r="J65" s="706">
        <v>5.6840865813609032</v>
      </c>
      <c r="K65" s="601"/>
      <c r="L65" s="248"/>
      <c r="M65" s="654"/>
      <c r="N65" s="654"/>
      <c r="O65" s="654"/>
      <c r="P65" s="654"/>
      <c r="Q65" s="707">
        <f t="shared" si="0"/>
        <v>5.6840865813609032</v>
      </c>
      <c r="R65" s="606"/>
      <c r="S65" s="535"/>
    </row>
    <row r="66" spans="1:19" ht="9.75" customHeight="1">
      <c r="A66" s="475"/>
      <c r="B66" s="604"/>
      <c r="C66" s="504"/>
      <c r="D66" s="708" t="s">
        <v>665</v>
      </c>
      <c r="E66" s="710"/>
      <c r="F66" s="708"/>
      <c r="G66" s="708"/>
      <c r="H66" s="708"/>
      <c r="I66" s="708"/>
      <c r="J66" s="706">
        <v>5.6371776880411728</v>
      </c>
      <c r="K66" s="601"/>
      <c r="L66" s="248"/>
      <c r="M66" s="654"/>
      <c r="N66" s="654"/>
      <c r="O66" s="654"/>
      <c r="P66" s="654"/>
      <c r="Q66" s="707">
        <f t="shared" si="0"/>
        <v>5.6371776880411728</v>
      </c>
      <c r="R66" s="606"/>
      <c r="S66" s="535"/>
    </row>
    <row r="67" spans="1:19" ht="9.75" customHeight="1">
      <c r="A67" s="475"/>
      <c r="B67" s="604"/>
      <c r="C67" s="504"/>
      <c r="D67" s="711" t="s">
        <v>666</v>
      </c>
      <c r="E67" s="712"/>
      <c r="F67" s="712"/>
      <c r="G67" s="712"/>
      <c r="H67" s="712"/>
      <c r="I67" s="712"/>
      <c r="J67" s="706">
        <v>1.9609991235758129</v>
      </c>
      <c r="K67" s="601"/>
      <c r="L67" s="248"/>
      <c r="M67" s="654"/>
      <c r="N67" s="654"/>
      <c r="O67" s="654"/>
      <c r="P67" s="654"/>
      <c r="Q67" s="707">
        <f t="shared" si="0"/>
        <v>1.9609991235758129</v>
      </c>
      <c r="R67" s="606"/>
      <c r="S67" s="535"/>
    </row>
    <row r="68" spans="1:19" ht="9.75" customHeight="1">
      <c r="A68" s="475"/>
      <c r="B68" s="604"/>
      <c r="C68" s="504"/>
      <c r="D68" s="708" t="s">
        <v>667</v>
      </c>
      <c r="E68" s="221"/>
      <c r="F68" s="221"/>
      <c r="G68" s="221"/>
      <c r="H68" s="109"/>
      <c r="I68" s="222"/>
      <c r="J68" s="602">
        <v>-8.0149773779187754</v>
      </c>
      <c r="K68" s="601"/>
      <c r="L68" s="248"/>
      <c r="M68" s="654"/>
      <c r="N68" s="654"/>
      <c r="O68" s="654"/>
      <c r="P68" s="654"/>
      <c r="Q68" s="601"/>
      <c r="R68" s="606"/>
      <c r="S68" s="535"/>
    </row>
    <row r="69" spans="1:19" ht="9.75" customHeight="1">
      <c r="A69" s="475"/>
      <c r="B69" s="604"/>
      <c r="C69" s="504"/>
      <c r="D69" s="708" t="s">
        <v>668</v>
      </c>
      <c r="E69" s="704"/>
      <c r="F69" s="222"/>
      <c r="G69" s="222"/>
      <c r="H69" s="109"/>
      <c r="I69" s="222"/>
      <c r="J69" s="602">
        <v>-7.5233655184604231</v>
      </c>
      <c r="K69" s="601"/>
      <c r="L69" s="248"/>
      <c r="M69" s="654"/>
      <c r="N69" s="654"/>
      <c r="O69" s="654"/>
      <c r="P69" s="654"/>
      <c r="Q69" s="713"/>
      <c r="R69" s="606"/>
      <c r="S69" s="535"/>
    </row>
    <row r="70" spans="1:19" ht="9.75" customHeight="1">
      <c r="A70" s="475"/>
      <c r="B70" s="604"/>
      <c r="C70" s="504"/>
      <c r="D70" s="708" t="s">
        <v>669</v>
      </c>
      <c r="E70" s="704"/>
      <c r="F70" s="222"/>
      <c r="G70" s="222"/>
      <c r="H70" s="109"/>
      <c r="I70" s="222"/>
      <c r="J70" s="602">
        <v>-6.8929354561922063</v>
      </c>
      <c r="K70" s="601"/>
      <c r="L70" s="248"/>
      <c r="M70" s="654"/>
      <c r="N70" s="654"/>
      <c r="O70" s="654"/>
      <c r="P70" s="654"/>
      <c r="Q70" s="713"/>
      <c r="R70" s="606"/>
      <c r="S70" s="535"/>
    </row>
    <row r="71" spans="1:19" ht="9.75" customHeight="1">
      <c r="A71" s="475"/>
      <c r="B71" s="604"/>
      <c r="C71" s="504"/>
      <c r="D71" s="708" t="s">
        <v>670</v>
      </c>
      <c r="E71" s="704"/>
      <c r="F71" s="222"/>
      <c r="G71" s="222"/>
      <c r="H71" s="109"/>
      <c r="I71" s="222"/>
      <c r="J71" s="602">
        <v>-6.4039881123573945</v>
      </c>
      <c r="K71" s="601"/>
      <c r="L71" s="248"/>
      <c r="M71" s="654"/>
      <c r="N71" s="654"/>
      <c r="O71" s="654"/>
      <c r="P71" s="654"/>
      <c r="Q71" s="713"/>
      <c r="R71" s="606"/>
      <c r="S71" s="535"/>
    </row>
    <row r="72" spans="1:19" ht="9.75" customHeight="1">
      <c r="A72" s="475"/>
      <c r="B72" s="604"/>
      <c r="C72" s="504"/>
      <c r="D72" s="708" t="s">
        <v>671</v>
      </c>
      <c r="E72" s="704"/>
      <c r="F72" s="221"/>
      <c r="G72" s="221"/>
      <c r="H72" s="109"/>
      <c r="I72" s="222"/>
      <c r="J72" s="602">
        <v>-5.2679521933338584</v>
      </c>
      <c r="K72" s="601"/>
      <c r="L72" s="248"/>
      <c r="M72" s="654"/>
      <c r="N72" s="654"/>
      <c r="O72" s="654"/>
      <c r="P72" s="654"/>
      <c r="Q72" s="601"/>
      <c r="R72" s="606"/>
      <c r="S72" s="535"/>
    </row>
    <row r="73" spans="1:19" ht="3" customHeight="1">
      <c r="A73" s="475"/>
      <c r="B73" s="604"/>
      <c r="C73" s="504"/>
      <c r="D73" s="607"/>
      <c r="E73" s="601"/>
      <c r="F73" s="221"/>
      <c r="G73" s="221"/>
      <c r="H73" s="109"/>
      <c r="I73" s="222"/>
      <c r="J73" s="602"/>
      <c r="K73" s="601"/>
      <c r="L73" s="248"/>
      <c r="M73" s="654"/>
      <c r="N73" s="654"/>
      <c r="O73" s="654"/>
      <c r="P73" s="654"/>
      <c r="Q73" s="601"/>
      <c r="R73" s="606"/>
      <c r="S73" s="535"/>
    </row>
    <row r="74" spans="1:19" ht="13.5" customHeight="1">
      <c r="A74" s="475"/>
      <c r="B74" s="608"/>
      <c r="C74" s="589" t="s">
        <v>254</v>
      </c>
      <c r="D74" s="607"/>
      <c r="E74" s="589"/>
      <c r="F74" s="589"/>
      <c r="G74" s="609" t="s">
        <v>88</v>
      </c>
      <c r="H74" s="589"/>
      <c r="I74" s="589"/>
      <c r="J74" s="589"/>
      <c r="K74" s="589"/>
      <c r="L74" s="589"/>
      <c r="M74" s="589"/>
      <c r="N74" s="589"/>
      <c r="O74" s="223"/>
      <c r="P74" s="223"/>
      <c r="Q74" s="223"/>
      <c r="R74" s="591"/>
      <c r="S74" s="535"/>
    </row>
    <row r="75" spans="1:19" ht="13.5" customHeight="1">
      <c r="A75" s="475"/>
      <c r="B75" s="293">
        <v>16</v>
      </c>
      <c r="C75" s="1685">
        <v>41883</v>
      </c>
      <c r="D75" s="1685"/>
      <c r="E75" s="610"/>
      <c r="F75" s="610"/>
      <c r="G75" s="485"/>
      <c r="H75" s="485"/>
      <c r="I75" s="485"/>
      <c r="J75" s="485"/>
      <c r="K75" s="485"/>
      <c r="L75" s="485"/>
      <c r="M75" s="485"/>
      <c r="N75" s="1674"/>
      <c r="O75" s="1674"/>
      <c r="P75" s="1674"/>
      <c r="Q75" s="1674"/>
      <c r="R75" s="611"/>
      <c r="S75" s="485"/>
    </row>
    <row r="78" spans="1:19" ht="18" customHeight="1"/>
    <row r="80" spans="1:19">
      <c r="F80" s="612"/>
      <c r="G80" s="612"/>
      <c r="H80" s="612"/>
      <c r="I80" s="612"/>
      <c r="J80" s="612"/>
      <c r="K80" s="612"/>
    </row>
    <row r="81" spans="2:18" ht="17.25" customHeight="1">
      <c r="F81" s="612"/>
      <c r="G81" s="612"/>
      <c r="H81" s="612"/>
      <c r="I81" s="612"/>
      <c r="J81" s="612"/>
      <c r="K81" s="612"/>
    </row>
    <row r="82" spans="2:18">
      <c r="F82" s="612"/>
      <c r="G82" s="612"/>
      <c r="H82" s="612"/>
      <c r="I82" s="612"/>
      <c r="J82" s="612"/>
      <c r="K82" s="612"/>
    </row>
    <row r="83" spans="2:18" ht="9" customHeight="1">
      <c r="F83" s="612"/>
      <c r="G83" s="612"/>
      <c r="H83" s="612"/>
      <c r="I83" s="612"/>
      <c r="J83" s="612"/>
      <c r="K83" s="612"/>
    </row>
    <row r="84" spans="2:18" ht="8.25" customHeight="1">
      <c r="F84" s="612"/>
      <c r="G84" s="612"/>
      <c r="H84" s="612"/>
      <c r="I84" s="612"/>
      <c r="J84" s="612"/>
      <c r="K84" s="612"/>
    </row>
    <row r="85" spans="2:18" ht="9.75" customHeight="1">
      <c r="F85" s="612"/>
      <c r="G85" s="612"/>
      <c r="H85" s="612"/>
      <c r="I85" s="612"/>
      <c r="J85" s="612"/>
      <c r="K85" s="612"/>
    </row>
    <row r="86" spans="2:18">
      <c r="F86" s="612"/>
      <c r="G86" s="612"/>
      <c r="H86" s="612"/>
      <c r="I86" s="612"/>
      <c r="J86" s="612"/>
      <c r="K86" s="612"/>
    </row>
    <row r="87" spans="2:18">
      <c r="F87" s="612"/>
      <c r="G87" s="612"/>
      <c r="H87" s="612"/>
      <c r="I87" s="612"/>
      <c r="J87" s="612"/>
      <c r="K87" s="612"/>
    </row>
    <row r="88" spans="2:18">
      <c r="F88" s="612"/>
      <c r="G88" s="612"/>
      <c r="H88" s="612"/>
      <c r="I88" s="612"/>
      <c r="J88" s="612"/>
      <c r="K88" s="612"/>
    </row>
    <row r="89" spans="2:18">
      <c r="F89" s="612"/>
      <c r="G89" s="612"/>
      <c r="H89" s="612"/>
      <c r="I89" s="612"/>
      <c r="J89" s="612"/>
      <c r="K89" s="612"/>
      <c r="R89" s="491"/>
    </row>
    <row r="90" spans="2:18">
      <c r="F90" s="612"/>
      <c r="G90" s="612"/>
      <c r="H90" s="612"/>
      <c r="I90" s="612"/>
      <c r="J90" s="612"/>
      <c r="K90" s="612"/>
    </row>
    <row r="91" spans="2:18">
      <c r="F91" s="612"/>
      <c r="G91" s="612"/>
      <c r="H91" s="612"/>
      <c r="I91" s="612"/>
      <c r="J91" s="612"/>
      <c r="K91" s="612"/>
    </row>
    <row r="92" spans="2:18">
      <c r="B92" s="612"/>
      <c r="C92" s="612"/>
      <c r="D92" s="613"/>
      <c r="E92" s="612"/>
      <c r="F92" s="612"/>
      <c r="G92" s="612"/>
      <c r="H92" s="612"/>
      <c r="I92" s="612"/>
      <c r="J92" s="612"/>
      <c r="K92" s="612"/>
    </row>
    <row r="93" spans="2:18">
      <c r="B93" s="612"/>
      <c r="C93" s="612"/>
      <c r="D93" s="612"/>
      <c r="E93" s="612"/>
      <c r="F93" s="612"/>
      <c r="G93" s="612"/>
      <c r="H93" s="612"/>
      <c r="I93" s="612"/>
      <c r="J93" s="612"/>
      <c r="K93" s="612"/>
    </row>
  </sheetData>
  <mergeCells count="52">
    <mergeCell ref="G51:H51"/>
    <mergeCell ref="I51:J51"/>
    <mergeCell ref="K51:L51"/>
    <mergeCell ref="C35:D35"/>
    <mergeCell ref="C36:D36"/>
    <mergeCell ref="C37:D37"/>
    <mergeCell ref="K50:L50"/>
    <mergeCell ref="N50:O50"/>
    <mergeCell ref="C31:D31"/>
    <mergeCell ref="C32:D32"/>
    <mergeCell ref="C30:D30"/>
    <mergeCell ref="C33:D33"/>
    <mergeCell ref="C34:D34"/>
    <mergeCell ref="C10:D10"/>
    <mergeCell ref="G49:H50"/>
    <mergeCell ref="I49:M49"/>
    <mergeCell ref="N51:O51"/>
    <mergeCell ref="N49:Q49"/>
    <mergeCell ref="C20:D20"/>
    <mergeCell ref="C21:D21"/>
    <mergeCell ref="C22:D22"/>
    <mergeCell ref="C23:D23"/>
    <mergeCell ref="I50:J50"/>
    <mergeCell ref="C29:D29"/>
    <mergeCell ref="C24:D24"/>
    <mergeCell ref="C25:D25"/>
    <mergeCell ref="C26:D26"/>
    <mergeCell ref="C27:D27"/>
    <mergeCell ref="C28:D28"/>
    <mergeCell ref="C1:F1"/>
    <mergeCell ref="C4:Q4"/>
    <mergeCell ref="C6:Q6"/>
    <mergeCell ref="C7:D8"/>
    <mergeCell ref="J1:O1"/>
    <mergeCell ref="E8:I8"/>
    <mergeCell ref="J8:Q8"/>
    <mergeCell ref="N75:Q75"/>
    <mergeCell ref="C38:D38"/>
    <mergeCell ref="C39:D39"/>
    <mergeCell ref="C40:D40"/>
    <mergeCell ref="C41:D41"/>
    <mergeCell ref="C51:D51"/>
    <mergeCell ref="C47:D47"/>
    <mergeCell ref="C46:Q46"/>
    <mergeCell ref="C55:D56"/>
    <mergeCell ref="C58:D58"/>
    <mergeCell ref="C75:D75"/>
    <mergeCell ref="C54:Q54"/>
    <mergeCell ref="C49:D50"/>
    <mergeCell ref="E49:F49"/>
    <mergeCell ref="E56:I56"/>
    <mergeCell ref="J56:Q56"/>
  </mergeCells>
  <conditionalFormatting sqref="E57:Q57 J9:P9">
    <cfRule type="cellIs" dxfId="9" priority="36"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sheetPr>
    <tabColor theme="7"/>
  </sheetPr>
  <dimension ref="A1:N68"/>
  <sheetViews>
    <sheetView zoomScaleNormal="100" workbookViewId="0"/>
  </sheetViews>
  <sheetFormatPr defaultRowHeight="12.75"/>
  <cols>
    <col min="1" max="1" width="1" style="166" customWidth="1"/>
    <col min="2" max="2" width="2.5703125" style="527" customWidth="1"/>
    <col min="3" max="3" width="1" style="166" customWidth="1"/>
    <col min="4" max="4" width="41.140625" style="166" customWidth="1"/>
    <col min="5" max="5" width="9" style="166" customWidth="1"/>
    <col min="6" max="6" width="8.85546875" style="166" customWidth="1"/>
    <col min="7" max="7" width="0.28515625" style="166" customWidth="1"/>
    <col min="8" max="9" width="9" style="166" customWidth="1"/>
    <col min="10" max="10" width="0.28515625" style="166" customWidth="1"/>
    <col min="11" max="11" width="8.85546875" style="166" customWidth="1"/>
    <col min="12" max="12" width="9" style="166" customWidth="1"/>
    <col min="13" max="13" width="2.5703125" style="1111" customWidth="1"/>
    <col min="14" max="14" width="1" style="1111" customWidth="1"/>
    <col min="15" max="16384" width="9.140625" style="166"/>
  </cols>
  <sheetData>
    <row r="1" spans="1:14" ht="13.5" customHeight="1">
      <c r="A1" s="165"/>
      <c r="B1" s="1722" t="s">
        <v>509</v>
      </c>
      <c r="C1" s="1722"/>
      <c r="D1" s="1722"/>
      <c r="E1" s="1722"/>
      <c r="F1" s="1722"/>
      <c r="G1" s="1722"/>
      <c r="H1" s="1722"/>
      <c r="I1" s="529"/>
      <c r="J1" s="529"/>
      <c r="K1" s="529"/>
      <c r="L1" s="529"/>
      <c r="M1" s="529"/>
      <c r="N1" s="529"/>
    </row>
    <row r="2" spans="1:14" ht="6" customHeight="1">
      <c r="A2" s="165"/>
      <c r="B2" s="1723"/>
      <c r="C2" s="1723"/>
      <c r="D2" s="1723"/>
      <c r="E2" s="1723"/>
      <c r="F2" s="1723"/>
      <c r="G2" s="1723"/>
      <c r="H2" s="1723"/>
      <c r="I2" s="1723"/>
      <c r="J2" s="1723"/>
      <c r="K2" s="1723"/>
      <c r="L2" s="1126"/>
      <c r="M2" s="530"/>
      <c r="N2" s="1096"/>
    </row>
    <row r="3" spans="1:14" ht="10.5" customHeight="1" thickBot="1">
      <c r="A3" s="165"/>
      <c r="B3" s="470"/>
      <c r="C3" s="167"/>
      <c r="D3" s="167"/>
      <c r="E3" s="167"/>
      <c r="F3" s="167"/>
      <c r="G3" s="167"/>
      <c r="H3" s="167"/>
      <c r="I3" s="167"/>
      <c r="J3" s="167"/>
      <c r="K3" s="167"/>
      <c r="L3" s="1125" t="s">
        <v>70</v>
      </c>
      <c r="M3" s="531"/>
      <c r="N3" s="1096"/>
    </row>
    <row r="4" spans="1:14" ht="13.5" customHeight="1" thickBot="1">
      <c r="A4" s="165"/>
      <c r="B4" s="470"/>
      <c r="C4" s="1713" t="s">
        <v>504</v>
      </c>
      <c r="D4" s="1714"/>
      <c r="E4" s="1714"/>
      <c r="F4" s="1714"/>
      <c r="G4" s="1714"/>
      <c r="H4" s="1714"/>
      <c r="I4" s="1714"/>
      <c r="J4" s="1714"/>
      <c r="K4" s="1714"/>
      <c r="L4" s="1715"/>
      <c r="M4" s="531"/>
      <c r="N4" s="1096"/>
    </row>
    <row r="5" spans="1:14" ht="4.5" customHeight="1">
      <c r="A5" s="165"/>
      <c r="B5" s="470"/>
      <c r="C5" s="1724" t="s">
        <v>78</v>
      </c>
      <c r="D5" s="1724"/>
      <c r="E5" s="470"/>
      <c r="F5" s="470"/>
      <c r="G5" s="470"/>
      <c r="H5" s="470"/>
      <c r="I5" s="470"/>
      <c r="J5" s="470"/>
      <c r="K5" s="470"/>
      <c r="L5" s="470"/>
      <c r="M5" s="531"/>
      <c r="N5" s="1096"/>
    </row>
    <row r="6" spans="1:14" ht="13.5" customHeight="1">
      <c r="A6" s="165"/>
      <c r="B6" s="470"/>
      <c r="C6" s="1725"/>
      <c r="D6" s="1725"/>
      <c r="E6" s="1726">
        <v>2010</v>
      </c>
      <c r="F6" s="1726"/>
      <c r="G6" s="1127"/>
      <c r="H6" s="1726">
        <v>2011</v>
      </c>
      <c r="I6" s="1726"/>
      <c r="J6" s="1127"/>
      <c r="K6" s="1726">
        <v>2012</v>
      </c>
      <c r="L6" s="1726"/>
      <c r="M6" s="531"/>
      <c r="N6" s="1096"/>
    </row>
    <row r="7" spans="1:14" ht="4.5" customHeight="1">
      <c r="A7" s="165"/>
      <c r="B7" s="470"/>
      <c r="C7" s="470"/>
      <c r="D7" s="470"/>
      <c r="E7" s="470"/>
      <c r="F7" s="470"/>
      <c r="G7" s="470"/>
      <c r="H7" s="470"/>
      <c r="I7" s="470"/>
      <c r="J7" s="470"/>
      <c r="K7" s="470"/>
      <c r="L7" s="470"/>
      <c r="M7" s="531"/>
      <c r="N7" s="1096"/>
    </row>
    <row r="8" spans="1:14" s="171" customFormat="1" ht="16.5" customHeight="1">
      <c r="A8" s="169"/>
      <c r="B8" s="1097"/>
      <c r="C8" s="1721" t="s">
        <v>505</v>
      </c>
      <c r="D8" s="1721"/>
      <c r="E8" s="1720">
        <v>99971</v>
      </c>
      <c r="F8" s="1720"/>
      <c r="G8" s="1128"/>
      <c r="H8" s="1720">
        <v>93162</v>
      </c>
      <c r="I8" s="1720"/>
      <c r="J8" s="1129"/>
      <c r="K8" s="1720">
        <v>88070</v>
      </c>
      <c r="L8" s="1720"/>
      <c r="M8" s="1098"/>
      <c r="N8" s="1099"/>
    </row>
    <row r="9" spans="1:14" s="171" customFormat="1" ht="13.5" customHeight="1">
      <c r="A9" s="169"/>
      <c r="B9" s="1097"/>
      <c r="C9" s="1130"/>
      <c r="D9" s="1131" t="s">
        <v>461</v>
      </c>
      <c r="E9" s="1718">
        <v>68341</v>
      </c>
      <c r="F9" s="1718"/>
      <c r="G9" s="1132"/>
      <c r="H9" s="1718">
        <v>62813</v>
      </c>
      <c r="I9" s="1718"/>
      <c r="J9" s="1133"/>
      <c r="K9" s="1718">
        <v>58493</v>
      </c>
      <c r="L9" s="1718"/>
      <c r="M9" s="1098"/>
      <c r="N9" s="1099"/>
    </row>
    <row r="10" spans="1:14" s="171" customFormat="1" ht="13.5" customHeight="1">
      <c r="A10" s="169"/>
      <c r="B10" s="1097"/>
      <c r="C10" s="1130"/>
      <c r="D10" s="1131" t="s">
        <v>462</v>
      </c>
      <c r="E10" s="1718">
        <v>31610</v>
      </c>
      <c r="F10" s="1718"/>
      <c r="G10" s="1132"/>
      <c r="H10" s="1718">
        <v>30349</v>
      </c>
      <c r="I10" s="1718"/>
      <c r="J10" s="1133"/>
      <c r="K10" s="1718">
        <v>29577</v>
      </c>
      <c r="L10" s="1718"/>
      <c r="M10" s="1098"/>
      <c r="N10" s="1099"/>
    </row>
    <row r="11" spans="1:14" s="171" customFormat="1" ht="21" customHeight="1">
      <c r="A11" s="169"/>
      <c r="B11" s="1097"/>
      <c r="C11" s="1719" t="s">
        <v>510</v>
      </c>
      <c r="D11" s="1719"/>
      <c r="E11" s="1720">
        <v>72548</v>
      </c>
      <c r="F11" s="1720"/>
      <c r="G11" s="1128"/>
      <c r="H11" s="1720">
        <v>67623</v>
      </c>
      <c r="I11" s="1720"/>
      <c r="J11" s="1129"/>
      <c r="K11" s="1720">
        <v>62871</v>
      </c>
      <c r="L11" s="1720"/>
      <c r="M11" s="1098"/>
      <c r="N11" s="1099"/>
    </row>
    <row r="12" spans="1:14" s="171" customFormat="1" ht="18.75" customHeight="1">
      <c r="A12" s="169"/>
      <c r="B12" s="1097"/>
      <c r="C12" s="1719" t="s">
        <v>506</v>
      </c>
      <c r="D12" s="1719"/>
      <c r="E12" s="1720">
        <v>1992588</v>
      </c>
      <c r="F12" s="1720"/>
      <c r="G12" s="1128"/>
      <c r="H12" s="1720">
        <v>1859228</v>
      </c>
      <c r="I12" s="1720"/>
      <c r="J12" s="1129"/>
      <c r="K12" s="1720">
        <v>1763128</v>
      </c>
      <c r="L12" s="1720"/>
      <c r="M12" s="1098"/>
      <c r="N12" s="1099"/>
    </row>
    <row r="13" spans="1:14" ht="15" customHeight="1" thickBot="1">
      <c r="A13" s="165"/>
      <c r="B13" s="167"/>
      <c r="C13" s="167"/>
      <c r="D13" s="167"/>
      <c r="E13" s="167"/>
      <c r="F13" s="167"/>
      <c r="G13" s="167"/>
      <c r="H13" s="167"/>
      <c r="I13" s="167"/>
      <c r="J13" s="167"/>
      <c r="K13" s="167"/>
      <c r="L13" s="1125"/>
      <c r="M13" s="531"/>
      <c r="N13" s="1096"/>
    </row>
    <row r="14" spans="1:14" s="171" customFormat="1" ht="13.5" customHeight="1" thickBot="1">
      <c r="A14" s="169"/>
      <c r="B14" s="170"/>
      <c r="C14" s="1713" t="s">
        <v>511</v>
      </c>
      <c r="D14" s="1714"/>
      <c r="E14" s="1714"/>
      <c r="F14" s="1714"/>
      <c r="G14" s="1714"/>
      <c r="H14" s="1714"/>
      <c r="I14" s="1714"/>
      <c r="J14" s="1714"/>
      <c r="K14" s="1714"/>
      <c r="L14" s="1715"/>
      <c r="M14" s="531"/>
      <c r="N14" s="1096"/>
    </row>
    <row r="15" spans="1:14" ht="4.5" customHeight="1">
      <c r="A15" s="165"/>
      <c r="B15" s="167"/>
      <c r="C15" s="173"/>
      <c r="D15" s="173"/>
      <c r="E15" s="474"/>
      <c r="F15" s="474"/>
      <c r="G15" s="474"/>
      <c r="H15" s="474"/>
      <c r="I15" s="474"/>
      <c r="J15" s="474"/>
      <c r="K15" s="474"/>
      <c r="L15" s="474"/>
      <c r="M15" s="531"/>
      <c r="N15" s="1096"/>
    </row>
    <row r="16" spans="1:14" ht="13.5" customHeight="1">
      <c r="A16" s="165"/>
      <c r="B16" s="167"/>
      <c r="C16" s="1716"/>
      <c r="D16" s="1716"/>
      <c r="E16" s="1717">
        <v>2010</v>
      </c>
      <c r="F16" s="1717"/>
      <c r="G16" s="1134"/>
      <c r="H16" s="1717">
        <v>2011</v>
      </c>
      <c r="I16" s="1717"/>
      <c r="J16" s="1134"/>
      <c r="K16" s="1717">
        <v>2012</v>
      </c>
      <c r="L16" s="1717"/>
      <c r="M16" s="1100"/>
      <c r="N16" s="1101"/>
    </row>
    <row r="17" spans="1:14" ht="25.5" customHeight="1">
      <c r="A17" s="165"/>
      <c r="B17" s="167"/>
      <c r="C17" s="1135"/>
      <c r="D17" s="1135"/>
      <c r="E17" s="1136" t="s">
        <v>512</v>
      </c>
      <c r="F17" s="1136" t="s">
        <v>513</v>
      </c>
      <c r="G17" s="1137"/>
      <c r="H17" s="1136" t="s">
        <v>512</v>
      </c>
      <c r="I17" s="1136" t="s">
        <v>513</v>
      </c>
      <c r="J17" s="1137"/>
      <c r="K17" s="1136" t="s">
        <v>512</v>
      </c>
      <c r="L17" s="1136" t="s">
        <v>513</v>
      </c>
      <c r="M17" s="1100"/>
      <c r="N17" s="1101"/>
    </row>
    <row r="18" spans="1:14" s="1105" customFormat="1" ht="18.75" customHeight="1">
      <c r="A18" s="1102"/>
      <c r="B18" s="1103"/>
      <c r="C18" s="1658" t="s">
        <v>68</v>
      </c>
      <c r="D18" s="1658"/>
      <c r="E18" s="1138">
        <v>37.722991682033538</v>
      </c>
      <c r="F18" s="1138">
        <v>5.1534617334572957E-2</v>
      </c>
      <c r="G18" s="1138"/>
      <c r="H18" s="1138">
        <v>34.264391040797669</v>
      </c>
      <c r="I18" s="1138">
        <v>4.0582950002149662E-2</v>
      </c>
      <c r="J18" s="1138"/>
      <c r="K18" s="1138">
        <v>33.597446623964863</v>
      </c>
      <c r="L18" s="1138">
        <v>4.2727175943744602E-2</v>
      </c>
      <c r="M18" s="1104"/>
    </row>
    <row r="19" spans="1:14" ht="12" customHeight="1">
      <c r="A19" s="165"/>
      <c r="B19" s="167"/>
      <c r="C19" s="1113"/>
      <c r="D19" s="1139" t="s">
        <v>514</v>
      </c>
      <c r="E19" s="1140">
        <v>25.251240300216221</v>
      </c>
      <c r="F19" s="1140">
        <v>8.4806852393673179E-2</v>
      </c>
      <c r="G19" s="1140"/>
      <c r="H19" s="1140">
        <v>21.043646689975677</v>
      </c>
      <c r="I19" s="1140">
        <v>0.14773230905599127</v>
      </c>
      <c r="J19" s="1140"/>
      <c r="K19" s="1140">
        <v>21.763392857142918</v>
      </c>
      <c r="L19" s="1140">
        <v>0.1800115207373276</v>
      </c>
      <c r="M19" s="1100"/>
      <c r="N19" s="1101"/>
    </row>
    <row r="20" spans="1:14" ht="12" customHeight="1">
      <c r="A20" s="165"/>
      <c r="B20" s="167"/>
      <c r="C20" s="1113"/>
      <c r="D20" s="1139" t="s">
        <v>395</v>
      </c>
      <c r="E20" s="1140">
        <v>81.75491146154522</v>
      </c>
      <c r="F20" s="1140">
        <v>0.5285877896220601</v>
      </c>
      <c r="G20" s="1140"/>
      <c r="H20" s="1140">
        <v>79.174183203046766</v>
      </c>
      <c r="I20" s="1140">
        <v>0.5011024253357389</v>
      </c>
      <c r="J20" s="1140"/>
      <c r="K20" s="1140">
        <v>62.463740088957614</v>
      </c>
      <c r="L20" s="1140">
        <v>0.48346548056468741</v>
      </c>
      <c r="M20" s="1100"/>
      <c r="N20" s="1106"/>
    </row>
    <row r="21" spans="1:14" ht="12" customHeight="1">
      <c r="A21" s="165"/>
      <c r="B21" s="167"/>
      <c r="C21" s="1113"/>
      <c r="D21" s="1139" t="s">
        <v>396</v>
      </c>
      <c r="E21" s="1140">
        <v>64.357264741199188</v>
      </c>
      <c r="F21" s="1140">
        <v>6.6359097516273391E-2</v>
      </c>
      <c r="G21" s="1140"/>
      <c r="H21" s="1140">
        <v>57.58434150957909</v>
      </c>
      <c r="I21" s="1140">
        <v>4.1563291301123087E-2</v>
      </c>
      <c r="J21" s="1140"/>
      <c r="K21" s="1140">
        <v>56.803336591219683</v>
      </c>
      <c r="L21" s="1140">
        <v>5.3222887777122557E-2</v>
      </c>
      <c r="M21" s="1100"/>
      <c r="N21" s="1107"/>
    </row>
    <row r="22" spans="1:14" ht="12" customHeight="1">
      <c r="A22" s="165"/>
      <c r="B22" s="167"/>
      <c r="D22" s="1139" t="s">
        <v>515</v>
      </c>
      <c r="E22" s="1140">
        <v>9.7204301075268802</v>
      </c>
      <c r="F22" s="1140">
        <v>0.25806451612903225</v>
      </c>
      <c r="G22" s="1140"/>
      <c r="H22" s="1140">
        <v>11.545711592836946</v>
      </c>
      <c r="I22" s="1140">
        <v>0.1767200754005655</v>
      </c>
      <c r="J22" s="1140"/>
      <c r="K22" s="1140">
        <v>10.348583877995639</v>
      </c>
      <c r="L22" s="1140">
        <v>0.54466230936819149</v>
      </c>
      <c r="M22" s="1100"/>
      <c r="N22" s="1101"/>
    </row>
    <row r="23" spans="1:14" s="193" customFormat="1" ht="12" customHeight="1">
      <c r="A23" s="191"/>
      <c r="B23" s="192"/>
      <c r="C23" s="1114"/>
      <c r="D23" s="1139" t="s">
        <v>516</v>
      </c>
      <c r="E23" s="1140">
        <v>88.122605363984675</v>
      </c>
      <c r="F23" s="1140">
        <v>8.4206980758704905E-2</v>
      </c>
      <c r="G23" s="1140"/>
      <c r="H23" s="1140">
        <v>94.768702196408995</v>
      </c>
      <c r="I23" s="1140">
        <v>0.12270440508814279</v>
      </c>
      <c r="J23" s="1140"/>
      <c r="K23" s="1140">
        <v>93.378679094764109</v>
      </c>
      <c r="L23" s="1140">
        <v>4.1986816139732069E-2</v>
      </c>
      <c r="M23" s="1100"/>
      <c r="N23" s="1101"/>
    </row>
    <row r="24" spans="1:14" s="193" customFormat="1" ht="12" customHeight="1">
      <c r="A24" s="191"/>
      <c r="B24" s="192"/>
      <c r="C24" s="1114"/>
      <c r="D24" s="1139" t="s">
        <v>399</v>
      </c>
      <c r="E24" s="1140">
        <v>46.297206923682353</v>
      </c>
      <c r="F24" s="1140">
        <v>0.12908143194335225</v>
      </c>
      <c r="G24" s="1140"/>
      <c r="H24" s="1140">
        <v>44.587531195908127</v>
      </c>
      <c r="I24" s="1140">
        <v>0.12290590528734198</v>
      </c>
      <c r="J24" s="1140"/>
      <c r="K24" s="1140">
        <v>40.456463605026478</v>
      </c>
      <c r="L24" s="1140">
        <v>0.10047454902385063</v>
      </c>
      <c r="M24" s="1100"/>
      <c r="N24" s="1101"/>
    </row>
    <row r="25" spans="1:14" s="193" customFormat="1" ht="12" customHeight="1">
      <c r="A25" s="191"/>
      <c r="B25" s="192"/>
      <c r="C25" s="1114"/>
      <c r="D25" s="1139" t="s">
        <v>517</v>
      </c>
      <c r="E25" s="1140">
        <v>27.943150567735699</v>
      </c>
      <c r="F25" s="1140">
        <v>1.9403740688409277E-2</v>
      </c>
      <c r="G25" s="1140"/>
      <c r="H25" s="1140">
        <v>27.156699413809047</v>
      </c>
      <c r="I25" s="1140">
        <v>1.9474782811910812E-2</v>
      </c>
      <c r="J25" s="1140"/>
      <c r="K25" s="1140">
        <v>25.78833326405837</v>
      </c>
      <c r="L25" s="1140">
        <v>9.0358560841129892E-3</v>
      </c>
      <c r="M25" s="1100"/>
      <c r="N25" s="1101"/>
    </row>
    <row r="26" spans="1:14" s="1020" customFormat="1" ht="12" customHeight="1">
      <c r="A26" s="165"/>
      <c r="B26" s="167"/>
      <c r="C26" s="1113"/>
      <c r="D26" s="1139" t="s">
        <v>401</v>
      </c>
      <c r="E26" s="1140">
        <v>48.504983388704289</v>
      </c>
      <c r="F26" s="1140">
        <v>0.15227021040974525</v>
      </c>
      <c r="G26" s="1140"/>
      <c r="H26" s="1140">
        <v>43.831308835919643</v>
      </c>
      <c r="I26" s="1140">
        <v>0.10614514021109638</v>
      </c>
      <c r="J26" s="1140"/>
      <c r="K26" s="1140">
        <v>43.567855997488891</v>
      </c>
      <c r="L26" s="1140">
        <v>6.8234700074375862E-2</v>
      </c>
      <c r="M26" s="1100"/>
      <c r="N26" s="1101"/>
    </row>
    <row r="27" spans="1:14" s="1020" customFormat="1" ht="12" customHeight="1">
      <c r="A27" s="165"/>
      <c r="B27" s="167"/>
      <c r="C27" s="1113"/>
      <c r="D27" s="1139" t="s">
        <v>402</v>
      </c>
      <c r="E27" s="1140">
        <v>21.847494943169565</v>
      </c>
      <c r="F27" s="1140">
        <v>4.9698578123679804E-3</v>
      </c>
      <c r="G27" s="1140"/>
      <c r="H27" s="1140">
        <v>19.2079623412641</v>
      </c>
      <c r="I27" s="1140">
        <v>4.5613779010363646E-3</v>
      </c>
      <c r="J27" s="1140"/>
      <c r="K27" s="1140">
        <v>20.060246800489743</v>
      </c>
      <c r="L27" s="1140">
        <v>4.4040058837518771E-3</v>
      </c>
      <c r="M27" s="1100"/>
      <c r="N27" s="1101"/>
    </row>
    <row r="28" spans="1:14" s="1020" customFormat="1" ht="12" customHeight="1">
      <c r="A28" s="165"/>
      <c r="B28" s="167"/>
      <c r="C28" s="1113"/>
      <c r="D28" s="1139" t="s">
        <v>518</v>
      </c>
      <c r="E28" s="1140">
        <v>6.5227447956823292</v>
      </c>
      <c r="F28" s="1140">
        <v>0</v>
      </c>
      <c r="G28" s="1140"/>
      <c r="H28" s="1140">
        <v>6.1571370757934822</v>
      </c>
      <c r="I28" s="1140">
        <v>1.4453373417355591E-2</v>
      </c>
      <c r="J28" s="1140"/>
      <c r="K28" s="1140">
        <v>6.841387824387211</v>
      </c>
      <c r="L28" s="1140">
        <v>0</v>
      </c>
      <c r="M28" s="1100"/>
      <c r="N28" s="1101"/>
    </row>
    <row r="29" spans="1:14" s="1020" customFormat="1" ht="12" customHeight="1">
      <c r="A29" s="165"/>
      <c r="B29" s="167"/>
      <c r="C29" s="1113"/>
      <c r="D29" s="1139" t="s">
        <v>404</v>
      </c>
      <c r="E29" s="1140">
        <v>4.5701518305997206</v>
      </c>
      <c r="F29" s="1140">
        <v>0</v>
      </c>
      <c r="G29" s="1140"/>
      <c r="H29" s="1140">
        <v>4.6750409612233703</v>
      </c>
      <c r="I29" s="1140">
        <v>0</v>
      </c>
      <c r="J29" s="1140"/>
      <c r="K29" s="1140">
        <v>5.1516561326267647</v>
      </c>
      <c r="L29" s="1140">
        <v>0</v>
      </c>
      <c r="M29" s="1100"/>
      <c r="N29" s="1101"/>
    </row>
    <row r="30" spans="1:14" s="1020" customFormat="1" ht="12" customHeight="1">
      <c r="A30" s="165"/>
      <c r="B30" s="167"/>
      <c r="C30" s="1113"/>
      <c r="D30" s="1139" t="s">
        <v>405</v>
      </c>
      <c r="E30" s="1140">
        <v>7.8321678321678307</v>
      </c>
      <c r="F30" s="1140">
        <v>3.9960039960040009E-2</v>
      </c>
      <c r="G30" s="1140"/>
      <c r="H30" s="1140">
        <v>8.614734446747125</v>
      </c>
      <c r="I30" s="1140">
        <v>4.0635539843146821E-2</v>
      </c>
      <c r="J30" s="1140"/>
      <c r="K30" s="1140">
        <v>11.264985531211231</v>
      </c>
      <c r="L30" s="1140">
        <v>5.1674245556014804E-2</v>
      </c>
      <c r="M30" s="1100"/>
      <c r="N30" s="1101"/>
    </row>
    <row r="31" spans="1:14" s="1020" customFormat="1" ht="12" customHeight="1">
      <c r="A31" s="165"/>
      <c r="B31" s="167"/>
      <c r="C31" s="1113"/>
      <c r="D31" s="1139" t="s">
        <v>519</v>
      </c>
      <c r="E31" s="1140">
        <v>10.553332173307769</v>
      </c>
      <c r="F31" s="1140">
        <v>6.0901339829476007E-2</v>
      </c>
      <c r="G31" s="1140"/>
      <c r="H31" s="1140">
        <v>8.102487931674677</v>
      </c>
      <c r="I31" s="1140">
        <v>7.4266617155588242E-3</v>
      </c>
      <c r="J31" s="1140"/>
      <c r="K31" s="1140">
        <v>8.1517082683944206</v>
      </c>
      <c r="L31" s="1140">
        <v>3.2639472546123795E-2</v>
      </c>
      <c r="M31" s="1100"/>
      <c r="N31" s="1101"/>
    </row>
    <row r="32" spans="1:14" s="1020" customFormat="1" ht="12" customHeight="1">
      <c r="A32" s="165"/>
      <c r="B32" s="167"/>
      <c r="C32" s="1113"/>
      <c r="D32" s="1139" t="s">
        <v>520</v>
      </c>
      <c r="E32" s="1140">
        <v>38.272490968633001</v>
      </c>
      <c r="F32" s="1140">
        <v>3.6185777783138647E-2</v>
      </c>
      <c r="G32" s="1140"/>
      <c r="H32" s="1140">
        <v>38.680180453561299</v>
      </c>
      <c r="I32" s="1140">
        <v>1.3486813268326809E-2</v>
      </c>
      <c r="J32" s="1140"/>
      <c r="K32" s="1140">
        <v>28.642507369453153</v>
      </c>
      <c r="L32" s="1140">
        <v>3.6317634027201784E-2</v>
      </c>
      <c r="M32" s="1100"/>
      <c r="N32" s="1101"/>
    </row>
    <row r="33" spans="1:14" s="1020" customFormat="1" ht="12" customHeight="1">
      <c r="A33" s="165"/>
      <c r="B33" s="167"/>
      <c r="C33" s="1113"/>
      <c r="D33" s="1139" t="s">
        <v>521</v>
      </c>
      <c r="E33" s="1140">
        <v>35.800324948176396</v>
      </c>
      <c r="F33" s="1140">
        <v>0</v>
      </c>
      <c r="G33" s="1140"/>
      <c r="H33" s="1140">
        <v>33.126543395771868</v>
      </c>
      <c r="I33" s="1140">
        <v>6.0230078901403403E-2</v>
      </c>
      <c r="J33" s="1140"/>
      <c r="K33" s="1140">
        <v>33.139246778989097</v>
      </c>
      <c r="L33" s="1140">
        <v>0</v>
      </c>
      <c r="M33" s="1100"/>
      <c r="N33" s="1101"/>
    </row>
    <row r="34" spans="1:14" s="1020" customFormat="1" ht="12" customHeight="1">
      <c r="A34" s="165"/>
      <c r="B34" s="167"/>
      <c r="C34" s="1113"/>
      <c r="D34" s="1139" t="s">
        <v>408</v>
      </c>
      <c r="E34" s="1140">
        <v>11.544190665342567</v>
      </c>
      <c r="F34" s="1140">
        <v>0</v>
      </c>
      <c r="G34" s="1140"/>
      <c r="H34" s="1140">
        <v>9.7374787744000404</v>
      </c>
      <c r="I34" s="1140">
        <v>0</v>
      </c>
      <c r="J34" s="1140"/>
      <c r="K34" s="1140">
        <v>11.918032786885185</v>
      </c>
      <c r="L34" s="1140">
        <v>1.6393442622950737E-2</v>
      </c>
      <c r="M34" s="1100"/>
      <c r="N34" s="1101"/>
    </row>
    <row r="35" spans="1:14" s="1020" customFormat="1" ht="12" customHeight="1">
      <c r="A35" s="165"/>
      <c r="B35" s="167"/>
      <c r="C35" s="1113"/>
      <c r="D35" s="1139" t="s">
        <v>522</v>
      </c>
      <c r="E35" s="1140">
        <v>36.698548760695125</v>
      </c>
      <c r="F35" s="1140">
        <v>3.9393032160471462E-3</v>
      </c>
      <c r="G35" s="1140"/>
      <c r="H35" s="1140">
        <v>31.988643866367219</v>
      </c>
      <c r="I35" s="1140">
        <v>3.6680018193288901E-3</v>
      </c>
      <c r="J35" s="1140"/>
      <c r="K35" s="1140">
        <v>37.520946062140318</v>
      </c>
      <c r="L35" s="1140">
        <v>1.5996992565397709E-2</v>
      </c>
      <c r="M35" s="1100"/>
      <c r="N35" s="1101"/>
    </row>
    <row r="36" spans="1:14" s="1020" customFormat="1" ht="12" customHeight="1">
      <c r="A36" s="165"/>
      <c r="B36" s="167"/>
      <c r="C36" s="1113"/>
      <c r="D36" s="1139" t="s">
        <v>523</v>
      </c>
      <c r="E36" s="1140">
        <v>25.959494237439813</v>
      </c>
      <c r="F36" s="1140">
        <v>0</v>
      </c>
      <c r="G36" s="1140"/>
      <c r="H36" s="1140">
        <v>25.955470889391652</v>
      </c>
      <c r="I36" s="1140">
        <v>0</v>
      </c>
      <c r="J36" s="1140"/>
      <c r="K36" s="1140">
        <v>28.103526313623878</v>
      </c>
      <c r="L36" s="1140">
        <v>8.2294366950582371E-2</v>
      </c>
      <c r="M36" s="1100"/>
      <c r="N36" s="1101"/>
    </row>
    <row r="37" spans="1:14" s="1020" customFormat="1" ht="12" customHeight="1">
      <c r="A37" s="165"/>
      <c r="B37" s="167"/>
      <c r="C37" s="1113"/>
      <c r="D37" s="1139" t="s">
        <v>410</v>
      </c>
      <c r="E37" s="1140">
        <v>12.605378294739122</v>
      </c>
      <c r="F37" s="1140">
        <v>0</v>
      </c>
      <c r="G37" s="1140"/>
      <c r="H37" s="1140">
        <v>14.428209413921419</v>
      </c>
      <c r="I37" s="1140">
        <v>1.0783415107564587E-2</v>
      </c>
      <c r="J37" s="1140"/>
      <c r="K37" s="1140">
        <v>13.16008893829903</v>
      </c>
      <c r="L37" s="1140">
        <v>2.7793218454697021E-2</v>
      </c>
      <c r="M37" s="1100"/>
      <c r="N37" s="1101"/>
    </row>
    <row r="38" spans="1:14" s="1020" customFormat="1" ht="12" customHeight="1">
      <c r="A38" s="165"/>
      <c r="B38" s="167"/>
      <c r="C38" s="1113"/>
      <c r="D38" s="1139" t="s">
        <v>524</v>
      </c>
      <c r="E38" s="1140">
        <v>0</v>
      </c>
      <c r="F38" s="1140">
        <v>0</v>
      </c>
      <c r="G38" s="1140"/>
      <c r="H38" s="1140">
        <v>0</v>
      </c>
      <c r="I38" s="1140">
        <v>0</v>
      </c>
      <c r="J38" s="1140"/>
      <c r="K38" s="1140">
        <v>0</v>
      </c>
      <c r="L38" s="1140">
        <v>0</v>
      </c>
      <c r="M38" s="1100"/>
      <c r="N38" s="1101"/>
    </row>
    <row r="39" spans="1:14" s="1020" customFormat="1" ht="12" customHeight="1">
      <c r="A39" s="165"/>
      <c r="B39" s="167"/>
      <c r="C39" s="1113"/>
      <c r="D39" s="1139" t="s">
        <v>525</v>
      </c>
      <c r="E39" s="1140">
        <v>0</v>
      </c>
      <c r="F39" s="1140">
        <v>0</v>
      </c>
      <c r="G39" s="1140"/>
      <c r="H39" s="1140">
        <v>0</v>
      </c>
      <c r="I39" s="1140">
        <v>0</v>
      </c>
      <c r="J39" s="1140"/>
      <c r="K39" s="1140">
        <v>19.6078431372549</v>
      </c>
      <c r="L39" s="1140">
        <v>0</v>
      </c>
      <c r="M39" s="1100"/>
      <c r="N39" s="1101"/>
    </row>
    <row r="40" spans="1:14" s="1020" customFormat="1" ht="15" customHeight="1" thickBot="1">
      <c r="A40" s="165"/>
      <c r="B40" s="167"/>
      <c r="C40" s="1113"/>
      <c r="D40" s="1139"/>
      <c r="E40" s="1138"/>
      <c r="F40" s="1138"/>
      <c r="G40" s="1138"/>
      <c r="H40" s="1138"/>
      <c r="I40" s="1138"/>
      <c r="J40" s="1138"/>
      <c r="K40" s="1138"/>
      <c r="L40" s="1138"/>
      <c r="M40" s="1100"/>
      <c r="N40" s="1101"/>
    </row>
    <row r="41" spans="1:14" s="171" customFormat="1" ht="13.5" customHeight="1" thickBot="1">
      <c r="A41" s="169"/>
      <c r="B41" s="170"/>
      <c r="C41" s="1713" t="s">
        <v>526</v>
      </c>
      <c r="D41" s="1714"/>
      <c r="E41" s="1714"/>
      <c r="F41" s="1714"/>
      <c r="G41" s="1714"/>
      <c r="H41" s="1714"/>
      <c r="I41" s="1714"/>
      <c r="J41" s="1714"/>
      <c r="K41" s="1714"/>
      <c r="L41" s="1715"/>
      <c r="M41" s="531"/>
      <c r="N41" s="1096"/>
    </row>
    <row r="42" spans="1:14" ht="4.5" customHeight="1">
      <c r="A42" s="165"/>
      <c r="B42" s="167"/>
      <c r="C42" s="173"/>
      <c r="D42" s="173"/>
      <c r="E42" s="474"/>
      <c r="F42" s="474"/>
      <c r="G42" s="474"/>
      <c r="H42" s="474"/>
      <c r="I42" s="474"/>
      <c r="J42" s="474"/>
      <c r="K42" s="474"/>
      <c r="L42" s="474"/>
      <c r="M42" s="531"/>
      <c r="N42" s="1096"/>
    </row>
    <row r="43" spans="1:14" ht="13.5" customHeight="1">
      <c r="A43" s="165"/>
      <c r="B43" s="167"/>
      <c r="C43" s="1716"/>
      <c r="D43" s="1716"/>
      <c r="E43" s="1717">
        <v>2010</v>
      </c>
      <c r="F43" s="1717"/>
      <c r="G43" s="1134"/>
      <c r="H43" s="1717">
        <v>2011</v>
      </c>
      <c r="I43" s="1717"/>
      <c r="J43" s="1134"/>
      <c r="K43" s="1717">
        <v>2012</v>
      </c>
      <c r="L43" s="1717"/>
      <c r="M43" s="1100"/>
      <c r="N43" s="1101"/>
    </row>
    <row r="44" spans="1:14" ht="25.5" customHeight="1">
      <c r="A44" s="165"/>
      <c r="B44" s="167"/>
      <c r="C44" s="1135"/>
      <c r="D44" s="1135"/>
      <c r="E44" s="1136" t="s">
        <v>512</v>
      </c>
      <c r="F44" s="1136" t="s">
        <v>513</v>
      </c>
      <c r="G44" s="1137"/>
      <c r="H44" s="1136" t="s">
        <v>512</v>
      </c>
      <c r="I44" s="1136" t="s">
        <v>513</v>
      </c>
      <c r="J44" s="1137"/>
      <c r="K44" s="1136" t="s">
        <v>512</v>
      </c>
      <c r="L44" s="1136" t="s">
        <v>513</v>
      </c>
      <c r="M44" s="1100"/>
      <c r="N44" s="1101"/>
    </row>
    <row r="45" spans="1:14" s="1105" customFormat="1" ht="18.75" customHeight="1">
      <c r="A45" s="1102"/>
      <c r="B45" s="1103"/>
      <c r="C45" s="1658" t="s">
        <v>68</v>
      </c>
      <c r="D45" s="1658"/>
      <c r="E45" s="1138">
        <v>37.722991682033538</v>
      </c>
      <c r="F45" s="1138">
        <v>5.1534617334572957E-2</v>
      </c>
      <c r="G45" s="1138"/>
      <c r="H45" s="1138">
        <v>34.264391040797669</v>
      </c>
      <c r="I45" s="1138">
        <v>4.0582950002149662E-2</v>
      </c>
      <c r="J45" s="1138"/>
      <c r="K45" s="1138">
        <v>33.597446623964863</v>
      </c>
      <c r="L45" s="1138">
        <v>4.2727175943744602E-2</v>
      </c>
      <c r="M45" s="1104"/>
    </row>
    <row r="46" spans="1:14" s="1020" customFormat="1" ht="12" customHeight="1">
      <c r="A46" s="165"/>
      <c r="B46" s="167"/>
      <c r="C46" s="1141" t="s">
        <v>62</v>
      </c>
      <c r="D46" s="1139"/>
      <c r="E46" s="1140">
        <v>59.956408332440311</v>
      </c>
      <c r="F46" s="1140">
        <v>6.6995390717118825E-2</v>
      </c>
      <c r="G46" s="1140"/>
      <c r="H46" s="1140">
        <v>58.2348224940337</v>
      </c>
      <c r="I46" s="1140">
        <v>4.1952565632458576E-2</v>
      </c>
      <c r="J46" s="1140">
        <v>9719</v>
      </c>
      <c r="K46" s="1140">
        <v>58.033671213936202</v>
      </c>
      <c r="L46" s="1140">
        <v>2.9211579470102129E-2</v>
      </c>
      <c r="M46" s="1100"/>
      <c r="N46" s="1101"/>
    </row>
    <row r="47" spans="1:14" s="1020" customFormat="1" ht="12" customHeight="1">
      <c r="A47" s="165"/>
      <c r="B47" s="167"/>
      <c r="C47" s="1141" t="s">
        <v>55</v>
      </c>
      <c r="D47" s="1139"/>
      <c r="E47" s="1140">
        <v>14.230598950098038</v>
      </c>
      <c r="F47" s="1140">
        <v>6.3247106444880172E-2</v>
      </c>
      <c r="G47" s="1140"/>
      <c r="H47" s="1140">
        <v>12.119984958491219</v>
      </c>
      <c r="I47" s="1140">
        <v>2.8925978421220095E-2</v>
      </c>
      <c r="J47" s="1140">
        <v>839</v>
      </c>
      <c r="K47" s="1140">
        <v>8.7577323016207327</v>
      </c>
      <c r="L47" s="1140">
        <v>0</v>
      </c>
      <c r="M47" s="1100"/>
      <c r="N47" s="1101"/>
    </row>
    <row r="48" spans="1:14" s="1020" customFormat="1" ht="12" customHeight="1">
      <c r="A48" s="165"/>
      <c r="B48" s="167"/>
      <c r="C48" s="1141" t="s">
        <v>64</v>
      </c>
      <c r="D48" s="1139"/>
      <c r="E48" s="1140">
        <v>44.4332001166363</v>
      </c>
      <c r="F48" s="1140">
        <v>7.2897548927120012E-2</v>
      </c>
      <c r="G48" s="1140"/>
      <c r="H48" s="1140">
        <v>39.496734506058317</v>
      </c>
      <c r="I48" s="1140">
        <v>3.6328115539553098E-2</v>
      </c>
      <c r="J48" s="1140">
        <v>33723</v>
      </c>
      <c r="K48" s="1140">
        <v>35.885391403504386</v>
      </c>
      <c r="L48" s="1140">
        <v>2.552909039850915E-2</v>
      </c>
      <c r="M48" s="1100"/>
      <c r="N48" s="1101"/>
    </row>
    <row r="49" spans="1:14" s="1020" customFormat="1" ht="12" customHeight="1">
      <c r="A49" s="165"/>
      <c r="B49" s="167"/>
      <c r="C49" s="1141" t="s">
        <v>66</v>
      </c>
      <c r="D49" s="1139"/>
      <c r="E49" s="1140">
        <v>22.902990517870176</v>
      </c>
      <c r="F49" s="1140">
        <v>4.8626306831996147E-2</v>
      </c>
      <c r="G49" s="1140"/>
      <c r="H49" s="1140">
        <v>19.300766283524922</v>
      </c>
      <c r="I49" s="1140">
        <v>4.7892720306513481E-2</v>
      </c>
      <c r="J49" s="1140">
        <v>395</v>
      </c>
      <c r="K49" s="1140">
        <v>15.187687306344248</v>
      </c>
      <c r="L49" s="1140">
        <v>5.0794940823893832E-2</v>
      </c>
      <c r="M49" s="1100"/>
      <c r="N49" s="1101"/>
    </row>
    <row r="50" spans="1:14" s="1020" customFormat="1" ht="12" customHeight="1">
      <c r="A50" s="165"/>
      <c r="B50" s="167"/>
      <c r="C50" s="1141" t="s">
        <v>75</v>
      </c>
      <c r="D50" s="1139"/>
      <c r="E50" s="1140">
        <v>22.982508447624696</v>
      </c>
      <c r="F50" s="1140">
        <v>4.9691910157026335E-2</v>
      </c>
      <c r="G50" s="1140"/>
      <c r="H50" s="1140">
        <v>22.582445695148575</v>
      </c>
      <c r="I50" s="1140">
        <v>2.3256895669565996E-2</v>
      </c>
      <c r="J50" s="1140">
        <v>1166</v>
      </c>
      <c r="K50" s="1140">
        <v>18.771049718551961</v>
      </c>
      <c r="L50" s="1140">
        <v>9.4208530582443925E-2</v>
      </c>
      <c r="M50" s="1100"/>
      <c r="N50" s="1101"/>
    </row>
    <row r="51" spans="1:14" s="1020" customFormat="1" ht="12" customHeight="1">
      <c r="A51" s="165"/>
      <c r="B51" s="167"/>
      <c r="C51" s="1141" t="s">
        <v>61</v>
      </c>
      <c r="D51" s="1139"/>
      <c r="E51" s="1140">
        <v>36.926772768221177</v>
      </c>
      <c r="F51" s="1140">
        <v>7.7216764617562772E-2</v>
      </c>
      <c r="G51" s="1140"/>
      <c r="H51" s="1140">
        <v>33.548121526843374</v>
      </c>
      <c r="I51" s="1140">
        <v>5.5412187514842712E-2</v>
      </c>
      <c r="J51" s="1140">
        <v>30990</v>
      </c>
      <c r="K51" s="1140">
        <v>34.135044290850686</v>
      </c>
      <c r="L51" s="1140">
        <v>4.5056816645790254E-2</v>
      </c>
      <c r="M51" s="1100"/>
      <c r="N51" s="1101"/>
    </row>
    <row r="52" spans="1:14" s="1020" customFormat="1" ht="12" customHeight="1">
      <c r="A52" s="165"/>
      <c r="B52" s="167"/>
      <c r="C52" s="1141" t="s">
        <v>56</v>
      </c>
      <c r="D52" s="1139"/>
      <c r="E52" s="1140">
        <v>23.236051730089994</v>
      </c>
      <c r="F52" s="1140">
        <v>0</v>
      </c>
      <c r="G52" s="1140"/>
      <c r="H52" s="1140">
        <v>24.193328423751502</v>
      </c>
      <c r="I52" s="1140">
        <v>8.1826364454627404E-2</v>
      </c>
      <c r="J52" s="1140">
        <v>86126</v>
      </c>
      <c r="K52" s="1140">
        <v>17.851403862447757</v>
      </c>
      <c r="L52" s="1140">
        <v>5.8433400531743909E-2</v>
      </c>
      <c r="M52" s="1100"/>
      <c r="N52" s="1101"/>
    </row>
    <row r="53" spans="1:14" s="1020" customFormat="1" ht="12" customHeight="1">
      <c r="A53" s="165"/>
      <c r="B53" s="167"/>
      <c r="C53" s="1141" t="s">
        <v>74</v>
      </c>
      <c r="D53" s="1139"/>
      <c r="E53" s="1140">
        <v>22.135178726075484</v>
      </c>
      <c r="F53" s="1140">
        <v>8.7396613778474616E-2</v>
      </c>
      <c r="G53" s="1140"/>
      <c r="H53" s="1140">
        <v>19.706556001542044</v>
      </c>
      <c r="I53" s="1140">
        <v>5.2913652478248627E-2</v>
      </c>
      <c r="J53" s="1140">
        <v>11408</v>
      </c>
      <c r="K53" s="1140">
        <v>20.96620298297589</v>
      </c>
      <c r="L53" s="1140">
        <v>8.369741709770815E-3</v>
      </c>
      <c r="M53" s="1100"/>
      <c r="N53" s="1101"/>
    </row>
    <row r="54" spans="1:14" s="1020" customFormat="1" ht="12" customHeight="1">
      <c r="A54" s="165"/>
      <c r="B54" s="167"/>
      <c r="C54" s="1141" t="s">
        <v>76</v>
      </c>
      <c r="D54" s="1139"/>
      <c r="E54" s="1140">
        <v>17.111735769501077</v>
      </c>
      <c r="F54" s="1140">
        <v>7.0274068868587544E-2</v>
      </c>
      <c r="G54" s="1140"/>
      <c r="H54" s="1140">
        <v>15.7046566530947</v>
      </c>
      <c r="I54" s="1140">
        <v>3.4214938242036384E-2</v>
      </c>
      <c r="J54" s="1140">
        <v>30465</v>
      </c>
      <c r="K54" s="1140">
        <v>16.770394663287703</v>
      </c>
      <c r="L54" s="1140">
        <v>0</v>
      </c>
      <c r="M54" s="1100"/>
      <c r="N54" s="1101"/>
    </row>
    <row r="55" spans="1:14" s="1020" customFormat="1" ht="12" customHeight="1">
      <c r="A55" s="165"/>
      <c r="B55" s="167"/>
      <c r="C55" s="1141" t="s">
        <v>60</v>
      </c>
      <c r="D55" s="1139"/>
      <c r="E55" s="1140">
        <v>53.419056648494376</v>
      </c>
      <c r="F55" s="1140">
        <v>8.1476653235362878E-2</v>
      </c>
      <c r="G55" s="1140"/>
      <c r="H55" s="1140">
        <v>42.725353764365416</v>
      </c>
      <c r="I55" s="1140">
        <v>5.2119980194407514E-2</v>
      </c>
      <c r="J55" s="1140">
        <v>4076</v>
      </c>
      <c r="K55" s="1140">
        <v>50.525082959203417</v>
      </c>
      <c r="L55" s="1140">
        <v>9.36951005270346E-2</v>
      </c>
      <c r="M55" s="1100"/>
      <c r="N55" s="1101"/>
    </row>
    <row r="56" spans="1:14" s="1020" customFormat="1" ht="12" customHeight="1">
      <c r="A56" s="165"/>
      <c r="B56" s="167"/>
      <c r="C56" s="1141" t="s">
        <v>59</v>
      </c>
      <c r="D56" s="1139"/>
      <c r="E56" s="1140">
        <v>29.603598807750821</v>
      </c>
      <c r="F56" s="1140">
        <v>3.716785723706114E-2</v>
      </c>
      <c r="G56" s="1140"/>
      <c r="H56" s="1140">
        <v>25.454197223329007</v>
      </c>
      <c r="I56" s="1140">
        <v>2.4827595991170848E-2</v>
      </c>
      <c r="J56" s="1140">
        <v>10099</v>
      </c>
      <c r="K56" s="1140">
        <v>25.680912477652413</v>
      </c>
      <c r="L56" s="1140">
        <v>1.9975430220828313E-2</v>
      </c>
      <c r="M56" s="1100"/>
      <c r="N56" s="1101"/>
    </row>
    <row r="57" spans="1:14" s="1020" customFormat="1" ht="12" customHeight="1">
      <c r="A57" s="165"/>
      <c r="B57" s="167"/>
      <c r="C57" s="1141" t="s">
        <v>57</v>
      </c>
      <c r="D57" s="1139"/>
      <c r="E57" s="1140">
        <v>15.22253470827196</v>
      </c>
      <c r="F57" s="1140">
        <v>0</v>
      </c>
      <c r="G57" s="1140"/>
      <c r="H57" s="1140">
        <v>16.760605161673084</v>
      </c>
      <c r="I57" s="1140">
        <v>4.9441313161277534E-2</v>
      </c>
      <c r="J57" s="1140">
        <v>5748</v>
      </c>
      <c r="K57" s="1140">
        <v>15.328044951247721</v>
      </c>
      <c r="L57" s="1140">
        <v>0.12394645513138318</v>
      </c>
      <c r="M57" s="1100"/>
      <c r="N57" s="1101"/>
    </row>
    <row r="58" spans="1:14" s="1020" customFormat="1" ht="12" customHeight="1">
      <c r="A58" s="165"/>
      <c r="B58" s="167"/>
      <c r="C58" s="1141" t="s">
        <v>63</v>
      </c>
      <c r="D58" s="1139"/>
      <c r="E58" s="1140">
        <v>44.919968812644967</v>
      </c>
      <c r="F58" s="1140">
        <v>4.3618678245002457E-2</v>
      </c>
      <c r="G58" s="1140"/>
      <c r="H58" s="1140">
        <v>41.916440843438529</v>
      </c>
      <c r="I58" s="1140">
        <v>4.5620854204874439E-2</v>
      </c>
      <c r="J58" s="1140">
        <v>18029</v>
      </c>
      <c r="K58" s="1140">
        <v>38.207284246016563</v>
      </c>
      <c r="L58" s="1140">
        <v>5.0981565066072008E-2</v>
      </c>
      <c r="M58" s="1100"/>
      <c r="N58" s="1101"/>
    </row>
    <row r="59" spans="1:14" s="1020" customFormat="1" ht="12" customHeight="1">
      <c r="A59" s="165"/>
      <c r="B59" s="167"/>
      <c r="C59" s="1141" t="s">
        <v>79</v>
      </c>
      <c r="D59" s="1139"/>
      <c r="E59" s="1140">
        <v>40.76787651379059</v>
      </c>
      <c r="F59" s="1140">
        <v>2.6674728362349368E-2</v>
      </c>
      <c r="G59" s="1140"/>
      <c r="H59" s="1140">
        <v>39.43480566709583</v>
      </c>
      <c r="I59" s="1140">
        <v>0.10417455867868761</v>
      </c>
      <c r="J59" s="1140">
        <v>7821</v>
      </c>
      <c r="K59" s="1140">
        <v>35.68415642848143</v>
      </c>
      <c r="L59" s="1140">
        <v>0.11636137965809168</v>
      </c>
      <c r="M59" s="1100"/>
      <c r="N59" s="1101"/>
    </row>
    <row r="60" spans="1:14" s="1020" customFormat="1" ht="12" customHeight="1">
      <c r="A60" s="165"/>
      <c r="B60" s="167"/>
      <c r="C60" s="1141" t="s">
        <v>58</v>
      </c>
      <c r="D60" s="1139"/>
      <c r="E60" s="1140">
        <v>35.458377819114766</v>
      </c>
      <c r="F60" s="1140">
        <v>4.953056035573998E-2</v>
      </c>
      <c r="G60" s="1140"/>
      <c r="H60" s="1140">
        <v>33.083867242585335</v>
      </c>
      <c r="I60" s="1140">
        <v>1.110383193239986E-2</v>
      </c>
      <c r="J60" s="1140">
        <v>766</v>
      </c>
      <c r="K60" s="1140">
        <v>36.541811846689981</v>
      </c>
      <c r="L60" s="1140">
        <v>6.2220009955201777E-3</v>
      </c>
      <c r="M60" s="1100"/>
      <c r="N60" s="1101"/>
    </row>
    <row r="61" spans="1:14" s="1020" customFormat="1" ht="12" customHeight="1">
      <c r="A61" s="165"/>
      <c r="B61" s="167"/>
      <c r="C61" s="1141" t="s">
        <v>65</v>
      </c>
      <c r="D61" s="1139"/>
      <c r="E61" s="1140">
        <v>36.877106403466634</v>
      </c>
      <c r="F61" s="1140">
        <v>6.0182956186808086E-2</v>
      </c>
      <c r="G61" s="1140"/>
      <c r="H61" s="1140">
        <v>34.750697770579947</v>
      </c>
      <c r="I61" s="1140">
        <v>6.891561283208715E-2</v>
      </c>
      <c r="J61" s="1140">
        <v>3903</v>
      </c>
      <c r="K61" s="1140">
        <v>34.028465135328844</v>
      </c>
      <c r="L61" s="1140">
        <v>0.11945800197958985</v>
      </c>
      <c r="M61" s="1100"/>
      <c r="N61" s="1101"/>
    </row>
    <row r="62" spans="1:14" s="1020" customFormat="1" ht="12" customHeight="1">
      <c r="A62" s="165"/>
      <c r="B62" s="167"/>
      <c r="C62" s="1141" t="s">
        <v>67</v>
      </c>
      <c r="D62" s="1139"/>
      <c r="E62" s="1140">
        <v>26.678523788350422</v>
      </c>
      <c r="F62" s="1140">
        <v>0</v>
      </c>
      <c r="G62" s="1140"/>
      <c r="H62" s="1140">
        <v>26.544796168671795</v>
      </c>
      <c r="I62" s="1140">
        <v>2.9202196005139479E-2</v>
      </c>
      <c r="J62" s="1140">
        <v>14825</v>
      </c>
      <c r="K62" s="1140">
        <v>25.826672935276648</v>
      </c>
      <c r="L62" s="1140">
        <v>0.21940134775113659</v>
      </c>
      <c r="M62" s="1100"/>
      <c r="N62" s="1101"/>
    </row>
    <row r="63" spans="1:14" s="1020" customFormat="1" ht="12" customHeight="1">
      <c r="A63" s="165"/>
      <c r="B63" s="167"/>
      <c r="C63" s="1141" t="s">
        <v>77</v>
      </c>
      <c r="D63" s="1139"/>
      <c r="E63" s="1140">
        <v>37.46349496326998</v>
      </c>
      <c r="F63" s="1140">
        <v>9.0056478277091317E-2</v>
      </c>
      <c r="G63" s="1140"/>
      <c r="H63" s="1140">
        <v>37.99263567404401</v>
      </c>
      <c r="I63" s="1140">
        <v>7.8067059604200004E-2</v>
      </c>
      <c r="J63" s="1140">
        <v>2557</v>
      </c>
      <c r="K63" s="1140">
        <v>39.495591887982108</v>
      </c>
      <c r="L63" s="1140">
        <v>9.5531839397330579E-2</v>
      </c>
      <c r="M63" s="1100"/>
      <c r="N63" s="1101"/>
    </row>
    <row r="64" spans="1:14" s="1146" customFormat="1" ht="12.75" customHeight="1">
      <c r="A64" s="1142"/>
      <c r="B64" s="1143"/>
      <c r="C64" s="1712" t="s">
        <v>528</v>
      </c>
      <c r="D64" s="1712"/>
      <c r="E64" s="1712"/>
      <c r="F64" s="1712"/>
      <c r="G64" s="1712"/>
      <c r="H64" s="1712"/>
      <c r="I64" s="1712"/>
      <c r="J64" s="1712"/>
      <c r="K64" s="1712"/>
      <c r="L64" s="1712"/>
      <c r="M64" s="1144"/>
      <c r="N64" s="1145"/>
    </row>
    <row r="65" spans="1:14" ht="13.5" customHeight="1">
      <c r="A65" s="167"/>
      <c r="B65" s="192"/>
      <c r="C65" s="194" t="s">
        <v>527</v>
      </c>
      <c r="D65" s="183"/>
      <c r="E65" s="183"/>
      <c r="F65" s="183"/>
      <c r="G65" s="183"/>
      <c r="H65" s="183"/>
      <c r="I65" s="183"/>
      <c r="J65" s="183"/>
      <c r="K65" s="183"/>
      <c r="L65" s="1108"/>
      <c r="M65" s="1100"/>
      <c r="N65" s="1101"/>
    </row>
    <row r="66" spans="1:14" ht="13.5" customHeight="1">
      <c r="A66" s="165"/>
      <c r="B66" s="167"/>
      <c r="C66" s="167"/>
      <c r="D66" s="167"/>
      <c r="E66" s="167"/>
      <c r="F66" s="167"/>
      <c r="G66" s="167"/>
      <c r="H66" s="167"/>
      <c r="I66" s="1670">
        <v>41883</v>
      </c>
      <c r="J66" s="1670"/>
      <c r="K66" s="1670"/>
      <c r="L66" s="1670"/>
      <c r="M66" s="312">
        <v>17</v>
      </c>
      <c r="N66" s="1109"/>
    </row>
    <row r="68" spans="1:14" ht="4.5" customHeight="1">
      <c r="M68" s="1110"/>
      <c r="N68" s="1110"/>
    </row>
  </sheetData>
  <mergeCells count="40">
    <mergeCell ref="B1:H1"/>
    <mergeCell ref="B2:D2"/>
    <mergeCell ref="E2:K2"/>
    <mergeCell ref="C4:L4"/>
    <mergeCell ref="C5:D6"/>
    <mergeCell ref="E6:F6"/>
    <mergeCell ref="H6:I6"/>
    <mergeCell ref="K6:L6"/>
    <mergeCell ref="C8:D8"/>
    <mergeCell ref="E8:F8"/>
    <mergeCell ref="H8:I8"/>
    <mergeCell ref="K8:L8"/>
    <mergeCell ref="E9:F9"/>
    <mergeCell ref="H9:I9"/>
    <mergeCell ref="K9:L9"/>
    <mergeCell ref="C16:D16"/>
    <mergeCell ref="E16:F16"/>
    <mergeCell ref="H16:I16"/>
    <mergeCell ref="K16:L16"/>
    <mergeCell ref="E10:F10"/>
    <mergeCell ref="H10:I10"/>
    <mergeCell ref="K10:L10"/>
    <mergeCell ref="C11:D11"/>
    <mergeCell ref="E11:F11"/>
    <mergeCell ref="H11:I11"/>
    <mergeCell ref="K11:L11"/>
    <mergeCell ref="C12:D12"/>
    <mergeCell ref="E12:F12"/>
    <mergeCell ref="H12:I12"/>
    <mergeCell ref="K12:L12"/>
    <mergeCell ref="C14:L14"/>
    <mergeCell ref="C45:D45"/>
    <mergeCell ref="I66:L66"/>
    <mergeCell ref="C64:L64"/>
    <mergeCell ref="C18:D18"/>
    <mergeCell ref="C41:L41"/>
    <mergeCell ref="C43:D43"/>
    <mergeCell ref="E43:F43"/>
    <mergeCell ref="H43:I43"/>
    <mergeCell ref="K43:L43"/>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sheetPr>
    <tabColor theme="3"/>
  </sheetPr>
  <dimension ref="A1:CT84"/>
  <sheetViews>
    <sheetView zoomScaleNormal="100" workbookViewId="0"/>
  </sheetViews>
  <sheetFormatPr defaultRowHeight="12.75"/>
  <cols>
    <col min="1" max="1" width="1" style="480" customWidth="1"/>
    <col min="2" max="2" width="2.5703125" style="480" customWidth="1"/>
    <col min="3" max="3" width="2" style="480" customWidth="1"/>
    <col min="4" max="4" width="13.28515625" style="480" customWidth="1"/>
    <col min="5" max="5" width="6.28515625" style="480" customWidth="1"/>
    <col min="6" max="8" width="7.140625" style="480" customWidth="1"/>
    <col min="9" max="9" width="6.42578125" style="480" customWidth="1"/>
    <col min="10" max="10" width="6.5703125" style="480" customWidth="1"/>
    <col min="11" max="11" width="7.7109375" style="480" customWidth="1"/>
    <col min="12" max="12" width="28.42578125" style="480" customWidth="1"/>
    <col min="13" max="13" width="2.5703125" style="480" customWidth="1"/>
    <col min="14" max="14" width="1" style="480" customWidth="1"/>
    <col min="15" max="29" width="9.140625" style="480"/>
    <col min="30" max="30" width="15.140625" style="480" customWidth="1"/>
    <col min="31" max="34" width="6.42578125" style="480" customWidth="1"/>
    <col min="35" max="36" width="2.140625" style="480" customWidth="1"/>
    <col min="37" max="38" width="6.42578125" style="480" customWidth="1"/>
    <col min="39" max="39" width="15.140625" style="480" customWidth="1"/>
    <col min="40" max="41" width="6.42578125" style="480" customWidth="1"/>
    <col min="42" max="16384" width="9.140625" style="480"/>
  </cols>
  <sheetData>
    <row r="1" spans="1:56" ht="13.5" customHeight="1">
      <c r="A1" s="475"/>
      <c r="B1" s="479"/>
      <c r="C1" s="479"/>
      <c r="D1" s="479"/>
      <c r="E1" s="479"/>
      <c r="F1" s="476"/>
      <c r="G1" s="476"/>
      <c r="H1" s="476"/>
      <c r="I1" s="476"/>
      <c r="J1" s="476"/>
      <c r="K1" s="476"/>
      <c r="L1" s="1628" t="s">
        <v>369</v>
      </c>
      <c r="M1" s="1628"/>
      <c r="N1" s="475"/>
    </row>
    <row r="2" spans="1:56" ht="6" customHeight="1">
      <c r="A2" s="475"/>
      <c r="B2" s="1727"/>
      <c r="C2" s="1728"/>
      <c r="D2" s="1728"/>
      <c r="E2" s="1485"/>
      <c r="F2" s="1485"/>
      <c r="G2" s="1485"/>
      <c r="H2" s="1485"/>
      <c r="I2" s="1485"/>
      <c r="J2" s="1485"/>
      <c r="K2" s="1485"/>
      <c r="L2" s="533"/>
      <c r="M2" s="485"/>
      <c r="N2" s="475"/>
      <c r="O2" s="547"/>
      <c r="P2" s="547"/>
      <c r="Q2" s="547"/>
      <c r="R2" s="547"/>
      <c r="S2" s="547"/>
      <c r="T2" s="547"/>
      <c r="U2" s="547"/>
      <c r="V2" s="547"/>
      <c r="W2" s="547"/>
      <c r="X2" s="547"/>
      <c r="Y2" s="547"/>
      <c r="Z2" s="547"/>
      <c r="AA2" s="547"/>
      <c r="AB2" s="547"/>
      <c r="AC2" s="547"/>
      <c r="AD2" s="547"/>
      <c r="AE2" s="547"/>
      <c r="AF2" s="547"/>
      <c r="AG2" s="547"/>
      <c r="AH2" s="547"/>
      <c r="AI2" s="547"/>
      <c r="AJ2" s="547"/>
      <c r="AK2" s="547"/>
      <c r="AL2" s="547"/>
      <c r="AM2" s="547"/>
      <c r="AN2" s="547"/>
      <c r="AO2" s="547"/>
      <c r="AP2" s="547"/>
      <c r="AQ2" s="547"/>
      <c r="AR2" s="547"/>
      <c r="AS2" s="547"/>
      <c r="AT2" s="547"/>
      <c r="AU2" s="547"/>
      <c r="AV2" s="547"/>
      <c r="AW2" s="547"/>
      <c r="AX2" s="547"/>
      <c r="AY2" s="547"/>
      <c r="AZ2" s="547"/>
      <c r="BA2" s="547"/>
      <c r="BB2" s="547"/>
      <c r="BC2" s="547"/>
      <c r="BD2" s="547"/>
    </row>
    <row r="3" spans="1:56" ht="11.25" customHeight="1" thickBot="1">
      <c r="A3" s="475"/>
      <c r="B3" s="548"/>
      <c r="C3" s="485"/>
      <c r="D3" s="485"/>
      <c r="E3" s="485"/>
      <c r="F3" s="485"/>
      <c r="G3" s="485"/>
      <c r="H3" s="485"/>
      <c r="I3" s="485"/>
      <c r="J3" s="485"/>
      <c r="K3" s="485"/>
      <c r="L3" s="878" t="s">
        <v>73</v>
      </c>
      <c r="M3" s="485"/>
      <c r="N3" s="475"/>
      <c r="O3" s="547"/>
      <c r="P3" s="547"/>
      <c r="Q3" s="547"/>
      <c r="R3" s="547"/>
      <c r="S3" s="547"/>
      <c r="T3" s="547"/>
      <c r="U3" s="547"/>
      <c r="V3" s="547"/>
      <c r="W3" s="547"/>
      <c r="X3" s="547"/>
      <c r="Y3" s="547"/>
      <c r="Z3" s="547"/>
      <c r="AA3" s="547"/>
      <c r="AB3" s="547"/>
      <c r="AC3" s="547"/>
      <c r="AD3" s="547"/>
      <c r="AE3" s="547"/>
      <c r="AF3" s="547"/>
      <c r="AG3" s="547"/>
      <c r="AH3" s="547"/>
      <c r="AI3" s="547"/>
      <c r="AJ3" s="547"/>
      <c r="AK3" s="547"/>
      <c r="AL3" s="547"/>
      <c r="AM3" s="547"/>
      <c r="AN3" s="547"/>
      <c r="AO3" s="547"/>
      <c r="AP3" s="547"/>
      <c r="AQ3" s="547"/>
      <c r="AR3" s="547"/>
      <c r="AS3" s="547"/>
      <c r="AT3" s="547"/>
      <c r="AU3" s="547"/>
      <c r="AV3" s="547"/>
      <c r="AW3" s="547"/>
      <c r="AX3" s="547"/>
      <c r="AY3" s="547"/>
      <c r="AZ3" s="547"/>
      <c r="BA3" s="547"/>
      <c r="BB3" s="547"/>
      <c r="BC3" s="547"/>
      <c r="BD3" s="547"/>
    </row>
    <row r="4" spans="1:56" s="489" customFormat="1" ht="13.5" customHeight="1" thickBot="1">
      <c r="A4" s="487"/>
      <c r="B4" s="664"/>
      <c r="C4" s="1729" t="s">
        <v>143</v>
      </c>
      <c r="D4" s="1730"/>
      <c r="E4" s="1730"/>
      <c r="F4" s="1730"/>
      <c r="G4" s="1730"/>
      <c r="H4" s="1730"/>
      <c r="I4" s="1730"/>
      <c r="J4" s="1730"/>
      <c r="K4" s="1730"/>
      <c r="L4" s="1731"/>
      <c r="M4" s="485"/>
      <c r="N4" s="487"/>
      <c r="O4" s="736"/>
      <c r="P4" s="736"/>
      <c r="Q4" s="736"/>
      <c r="R4" s="736"/>
      <c r="S4" s="736"/>
      <c r="T4" s="736"/>
      <c r="U4" s="736"/>
      <c r="V4" s="736"/>
      <c r="W4" s="736"/>
      <c r="X4" s="736"/>
      <c r="Y4" s="736"/>
      <c r="Z4" s="736"/>
      <c r="AA4" s="736"/>
      <c r="AB4" s="736"/>
      <c r="AC4" s="736"/>
      <c r="AD4" s="857"/>
      <c r="AE4" s="857"/>
      <c r="AF4" s="857"/>
      <c r="AG4" s="857"/>
      <c r="AH4" s="857"/>
      <c r="AI4" s="857"/>
      <c r="AJ4" s="857"/>
      <c r="AK4" s="857"/>
      <c r="AL4" s="857"/>
      <c r="AM4" s="857"/>
      <c r="AN4" s="857"/>
      <c r="AO4" s="857"/>
      <c r="AP4" s="736"/>
      <c r="AQ4" s="736"/>
      <c r="AR4" s="736"/>
      <c r="AS4" s="736"/>
      <c r="AT4" s="736"/>
      <c r="AU4" s="736"/>
      <c r="AV4" s="736"/>
      <c r="AW4" s="736"/>
      <c r="AX4" s="736"/>
      <c r="AY4" s="736"/>
      <c r="AZ4" s="736"/>
      <c r="BA4" s="736"/>
      <c r="BB4" s="736"/>
      <c r="BC4" s="736"/>
      <c r="BD4" s="736"/>
    </row>
    <row r="5" spans="1:56" s="863" customFormat="1">
      <c r="B5" s="864"/>
      <c r="C5" s="1732" t="s">
        <v>144</v>
      </c>
      <c r="D5" s="1732"/>
      <c r="E5" s="674"/>
      <c r="F5" s="593"/>
      <c r="G5" s="593"/>
      <c r="H5" s="593"/>
      <c r="I5" s="593"/>
      <c r="J5" s="593"/>
      <c r="K5" s="593"/>
      <c r="L5" s="535"/>
      <c r="M5" s="535"/>
      <c r="N5" s="867"/>
      <c r="O5" s="865"/>
      <c r="P5" s="865"/>
      <c r="Q5" s="865"/>
      <c r="R5" s="865"/>
      <c r="S5" s="865"/>
      <c r="T5" s="865"/>
      <c r="U5" s="865"/>
      <c r="V5" s="865"/>
      <c r="W5" s="865"/>
      <c r="X5" s="865"/>
      <c r="Y5" s="865"/>
      <c r="Z5" s="865"/>
      <c r="AA5" s="865"/>
      <c r="AB5" s="865"/>
      <c r="AC5" s="865"/>
      <c r="AD5" s="866"/>
      <c r="AE5" s="866"/>
      <c r="AF5" s="866"/>
      <c r="AG5" s="866"/>
      <c r="AH5" s="866"/>
      <c r="AI5" s="866"/>
      <c r="AJ5" s="866"/>
      <c r="AK5" s="866"/>
      <c r="AL5" s="866"/>
      <c r="AM5" s="866"/>
      <c r="AO5" s="866"/>
      <c r="AP5" s="865"/>
      <c r="AQ5" s="865"/>
      <c r="AR5" s="865"/>
      <c r="AS5" s="865"/>
      <c r="AT5" s="865"/>
      <c r="AU5" s="865"/>
      <c r="AV5" s="865"/>
      <c r="AW5" s="865"/>
      <c r="AX5" s="865"/>
      <c r="AY5" s="865"/>
      <c r="AZ5" s="865"/>
      <c r="BA5" s="865"/>
      <c r="BB5" s="865"/>
      <c r="BC5" s="865"/>
      <c r="BD5" s="865"/>
    </row>
    <row r="6" spans="1:56" ht="13.5" customHeight="1">
      <c r="A6" s="475"/>
      <c r="B6" s="548"/>
      <c r="C6" s="1732"/>
      <c r="D6" s="1732"/>
      <c r="E6" s="1733" t="s">
        <v>653</v>
      </c>
      <c r="F6" s="1733"/>
      <c r="G6" s="1733"/>
      <c r="H6" s="1733"/>
      <c r="I6" s="1733"/>
      <c r="J6" s="1733"/>
      <c r="K6" s="1734" t="str">
        <f xml:space="preserve"> CONCATENATE("valor médio de ",J7,E6)</f>
        <v>valor médio de ago.2014</v>
      </c>
      <c r="L6" s="593"/>
      <c r="M6" s="535"/>
      <c r="N6" s="669"/>
      <c r="O6" s="547"/>
      <c r="P6" s="547"/>
      <c r="Q6" s="547"/>
      <c r="R6" s="547"/>
      <c r="S6" s="547"/>
      <c r="T6" s="547"/>
      <c r="U6" s="547"/>
      <c r="V6" s="547"/>
      <c r="W6" s="547"/>
      <c r="X6" s="547"/>
      <c r="Y6" s="547"/>
      <c r="Z6" s="547"/>
      <c r="AA6" s="547"/>
      <c r="AB6" s="547"/>
      <c r="AC6" s="547"/>
      <c r="AD6" s="858"/>
      <c r="AE6" s="870" t="s">
        <v>385</v>
      </c>
      <c r="AF6" s="870"/>
      <c r="AG6" s="870" t="s">
        <v>386</v>
      </c>
      <c r="AH6" s="870"/>
      <c r="AI6" s="858"/>
      <c r="AJ6" s="858"/>
      <c r="AK6" s="858"/>
      <c r="AL6" s="858"/>
      <c r="AM6" s="858"/>
      <c r="AN6" s="871" t="str">
        <f>VLOOKUP(AI8,AJ8:AK9,2,FALSE)</f>
        <v>beneficiário</v>
      </c>
      <c r="AO6" s="870"/>
      <c r="AP6" s="547"/>
      <c r="AQ6" s="547"/>
      <c r="AR6" s="547"/>
      <c r="AS6" s="547"/>
      <c r="AT6" s="547"/>
      <c r="AU6" s="547"/>
      <c r="AV6" s="547"/>
      <c r="AW6" s="547"/>
      <c r="AX6" s="547"/>
      <c r="AY6" s="547"/>
      <c r="AZ6" s="547"/>
      <c r="BA6" s="547"/>
      <c r="BB6" s="547"/>
      <c r="BC6" s="547"/>
      <c r="BD6" s="547"/>
    </row>
    <row r="7" spans="1:56" ht="13.5" customHeight="1">
      <c r="A7" s="475"/>
      <c r="B7" s="548"/>
      <c r="C7" s="521"/>
      <c r="D7" s="521"/>
      <c r="E7" s="868" t="s">
        <v>103</v>
      </c>
      <c r="F7" s="868" t="s">
        <v>102</v>
      </c>
      <c r="G7" s="868" t="s">
        <v>101</v>
      </c>
      <c r="H7" s="868" t="s">
        <v>100</v>
      </c>
      <c r="I7" s="868" t="s">
        <v>99</v>
      </c>
      <c r="J7" s="868" t="s">
        <v>98</v>
      </c>
      <c r="K7" s="1735" t="e">
        <f xml:space="preserve"> CONCATENATE("valor médio de ",#REF!,#REF!)</f>
        <v>#REF!</v>
      </c>
      <c r="L7" s="535"/>
      <c r="M7" s="591"/>
      <c r="N7" s="669"/>
      <c r="O7" s="547"/>
      <c r="P7" s="547"/>
      <c r="Q7" s="547"/>
      <c r="R7" s="547"/>
      <c r="S7" s="547"/>
      <c r="T7" s="547"/>
      <c r="U7" s="547"/>
      <c r="V7" s="547"/>
      <c r="W7" s="547"/>
      <c r="X7" s="547"/>
      <c r="Y7" s="547"/>
      <c r="Z7" s="547"/>
      <c r="AA7" s="547"/>
      <c r="AB7" s="547"/>
      <c r="AC7" s="547"/>
      <c r="AD7" s="858"/>
      <c r="AE7" s="859" t="s">
        <v>387</v>
      </c>
      <c r="AF7" s="858" t="s">
        <v>68</v>
      </c>
      <c r="AG7" s="859" t="s">
        <v>387</v>
      </c>
      <c r="AH7" s="858" t="s">
        <v>68</v>
      </c>
      <c r="AI7" s="860"/>
      <c r="AJ7" s="858"/>
      <c r="AK7" s="858"/>
      <c r="AL7" s="858"/>
      <c r="AM7" s="858"/>
      <c r="AN7" s="859" t="s">
        <v>387</v>
      </c>
      <c r="AO7" s="858" t="s">
        <v>68</v>
      </c>
      <c r="AP7" s="547"/>
      <c r="AQ7" s="547"/>
      <c r="AR7" s="547"/>
      <c r="AS7" s="547"/>
      <c r="AT7" s="547"/>
      <c r="AU7" s="547"/>
      <c r="AV7" s="547"/>
      <c r="AW7" s="547"/>
      <c r="AX7" s="547"/>
      <c r="AY7" s="547"/>
      <c r="AZ7" s="547"/>
      <c r="BA7" s="547"/>
      <c r="BB7" s="547"/>
      <c r="BC7" s="547"/>
      <c r="BD7" s="547"/>
    </row>
    <row r="8" spans="1:56" s="789" customFormat="1">
      <c r="A8" s="785"/>
      <c r="B8" s="786"/>
      <c r="C8" s="787" t="s">
        <v>68</v>
      </c>
      <c r="D8" s="788"/>
      <c r="E8" s="451">
        <v>94058</v>
      </c>
      <c r="F8" s="451">
        <v>95328</v>
      </c>
      <c r="G8" s="451">
        <v>94204</v>
      </c>
      <c r="H8" s="451">
        <v>93731</v>
      </c>
      <c r="I8" s="451">
        <v>93348</v>
      </c>
      <c r="J8" s="451">
        <v>91578</v>
      </c>
      <c r="K8" s="872">
        <v>214.84648436049</v>
      </c>
      <c r="L8" s="790"/>
      <c r="M8" s="791"/>
      <c r="N8" s="785"/>
      <c r="O8" s="931"/>
      <c r="P8" s="930"/>
      <c r="Q8" s="931"/>
      <c r="R8" s="931"/>
      <c r="S8" s="792"/>
      <c r="T8" s="792"/>
      <c r="U8" s="792"/>
      <c r="V8" s="792"/>
      <c r="W8" s="792"/>
      <c r="X8" s="792"/>
      <c r="Y8" s="792"/>
      <c r="Z8" s="792"/>
      <c r="AA8" s="792"/>
      <c r="AB8" s="792"/>
      <c r="AC8" s="792"/>
      <c r="AD8" s="857" t="str">
        <f>+C9</f>
        <v>Aveiro</v>
      </c>
      <c r="AE8" s="861">
        <f>+K9</f>
        <v>217.15791502590699</v>
      </c>
      <c r="AF8" s="861">
        <f>+$K$8</f>
        <v>214.84648436049</v>
      </c>
      <c r="AG8" s="861">
        <f>+K46</f>
        <v>96.401411353390401</v>
      </c>
      <c r="AH8" s="861">
        <f t="shared" ref="AH8:AH27" si="0">+$K$45</f>
        <v>91.096175326119194</v>
      </c>
      <c r="AI8" s="857">
        <v>2</v>
      </c>
      <c r="AJ8" s="857">
        <v>1</v>
      </c>
      <c r="AK8" s="857" t="s">
        <v>385</v>
      </c>
      <c r="AL8" s="857"/>
      <c r="AM8" s="857" t="str">
        <f>+AD8</f>
        <v>Aveiro</v>
      </c>
      <c r="AN8" s="862">
        <f>INDEX($AD$7:$AH$27,MATCH($AM8,$AD$7:$AD$27,0),MATCH(AN$7,$AD$7:$AH$7,0)+2*($AI$8-1))</f>
        <v>96.401411353390401</v>
      </c>
      <c r="AO8" s="862">
        <f>INDEX($AD$7:$AH$27,MATCH($AM8,$AD$7:$AD$27,0),MATCH(AO$7,$AD$7:$AH$7,0)+2*($AI$8-1))</f>
        <v>91.096175326119194</v>
      </c>
      <c r="AP8" s="792"/>
      <c r="AQ8" s="792"/>
      <c r="AR8" s="792"/>
      <c r="AS8" s="792"/>
      <c r="AT8" s="792"/>
      <c r="AU8" s="792"/>
      <c r="AV8" s="792"/>
      <c r="AW8" s="792"/>
      <c r="AX8" s="792"/>
      <c r="AY8" s="792"/>
      <c r="AZ8" s="792"/>
      <c r="BA8" s="792"/>
      <c r="BB8" s="792"/>
      <c r="BC8" s="792"/>
      <c r="BD8" s="792"/>
    </row>
    <row r="9" spans="1:56">
      <c r="A9" s="475"/>
      <c r="B9" s="548"/>
      <c r="C9" s="128" t="s">
        <v>62</v>
      </c>
      <c r="D9" s="483"/>
      <c r="E9" s="398">
        <v>4744</v>
      </c>
      <c r="F9" s="398">
        <v>4753</v>
      </c>
      <c r="G9" s="398">
        <v>4746</v>
      </c>
      <c r="H9" s="398">
        <v>4769</v>
      </c>
      <c r="I9" s="398">
        <v>4883</v>
      </c>
      <c r="J9" s="398">
        <v>4826</v>
      </c>
      <c r="K9" s="873">
        <v>217.15791502590699</v>
      </c>
      <c r="L9" s="535"/>
      <c r="M9" s="591"/>
      <c r="N9" s="475"/>
      <c r="O9" s="547"/>
      <c r="P9" s="547"/>
      <c r="Q9" s="547"/>
      <c r="R9" s="547"/>
      <c r="S9" s="547"/>
      <c r="T9" s="547"/>
      <c r="U9" s="547"/>
      <c r="V9" s="547"/>
      <c r="W9" s="547"/>
      <c r="X9" s="547"/>
      <c r="Y9" s="547"/>
      <c r="Z9" s="547"/>
      <c r="AA9" s="547"/>
      <c r="AB9" s="547"/>
      <c r="AC9" s="547"/>
      <c r="AD9" s="857" t="str">
        <f t="shared" ref="AD9:AD26" si="1">+C10</f>
        <v>Beja</v>
      </c>
      <c r="AE9" s="861">
        <f t="shared" ref="AE9:AE26" si="2">+K10</f>
        <v>249.355885788449</v>
      </c>
      <c r="AF9" s="861">
        <f t="shared" ref="AF9:AF27" si="3">+$K$8</f>
        <v>214.84648436049</v>
      </c>
      <c r="AG9" s="861">
        <f t="shared" ref="AG9:AG26" si="4">+K47</f>
        <v>88.457048802946602</v>
      </c>
      <c r="AH9" s="861">
        <f t="shared" si="0"/>
        <v>91.096175326119194</v>
      </c>
      <c r="AI9" s="858"/>
      <c r="AJ9" s="858">
        <v>2</v>
      </c>
      <c r="AK9" s="858" t="s">
        <v>386</v>
      </c>
      <c r="AL9" s="858"/>
      <c r="AM9" s="857" t="str">
        <f t="shared" ref="AM9:AM27" si="5">+AD9</f>
        <v>Beja</v>
      </c>
      <c r="AN9" s="862">
        <f t="shared" ref="AN9:AO27" si="6">INDEX($AD$7:$AH$27,MATCH($AM9,$AD$7:$AD$27,0),MATCH(AN$7,$AD$7:$AH$7,0)+2*($AI$8-1))</f>
        <v>88.457048802946602</v>
      </c>
      <c r="AO9" s="862">
        <f t="shared" si="6"/>
        <v>91.096175326119194</v>
      </c>
      <c r="AP9" s="547"/>
      <c r="AQ9" s="792"/>
      <c r="AR9" s="547"/>
      <c r="AS9" s="547"/>
      <c r="AT9" s="547"/>
      <c r="AU9" s="547"/>
      <c r="AV9" s="547"/>
      <c r="AW9" s="547"/>
      <c r="AX9" s="547"/>
      <c r="AY9" s="547"/>
      <c r="AZ9" s="547"/>
      <c r="BA9" s="547"/>
      <c r="BB9" s="547"/>
      <c r="BC9" s="547"/>
      <c r="BD9" s="547"/>
    </row>
    <row r="10" spans="1:56">
      <c r="A10" s="475"/>
      <c r="B10" s="548"/>
      <c r="C10" s="128" t="s">
        <v>55</v>
      </c>
      <c r="D10" s="483"/>
      <c r="E10" s="398">
        <v>1588</v>
      </c>
      <c r="F10" s="398">
        <v>1601</v>
      </c>
      <c r="G10" s="398">
        <v>1568</v>
      </c>
      <c r="H10" s="398">
        <v>1564</v>
      </c>
      <c r="I10" s="398">
        <v>1572</v>
      </c>
      <c r="J10" s="398">
        <v>1543</v>
      </c>
      <c r="K10" s="873">
        <v>249.355885788449</v>
      </c>
      <c r="L10" s="535"/>
      <c r="M10" s="591"/>
      <c r="N10" s="475"/>
      <c r="O10" s="547"/>
      <c r="P10" s="547"/>
      <c r="Q10" s="547"/>
      <c r="R10" s="547"/>
      <c r="S10" s="547"/>
      <c r="T10" s="547"/>
      <c r="U10" s="547"/>
      <c r="V10" s="547"/>
      <c r="W10" s="547"/>
      <c r="X10" s="547"/>
      <c r="Y10" s="547"/>
      <c r="Z10" s="547"/>
      <c r="AA10" s="547"/>
      <c r="AB10" s="547"/>
      <c r="AC10" s="547"/>
      <c r="AD10" s="857" t="str">
        <f t="shared" si="1"/>
        <v>Braga</v>
      </c>
      <c r="AE10" s="861">
        <f t="shared" si="2"/>
        <v>208.86109375000001</v>
      </c>
      <c r="AF10" s="861">
        <f t="shared" si="3"/>
        <v>214.84648436049</v>
      </c>
      <c r="AG10" s="861">
        <f t="shared" si="4"/>
        <v>93.834211869814894</v>
      </c>
      <c r="AH10" s="861">
        <f t="shared" si="0"/>
        <v>91.096175326119194</v>
      </c>
      <c r="AI10" s="858"/>
      <c r="AJ10" s="858"/>
      <c r="AK10" s="858"/>
      <c r="AL10" s="858"/>
      <c r="AM10" s="857" t="str">
        <f t="shared" si="5"/>
        <v>Braga</v>
      </c>
      <c r="AN10" s="862">
        <f t="shared" si="6"/>
        <v>93.834211869814894</v>
      </c>
      <c r="AO10" s="862">
        <f t="shared" si="6"/>
        <v>91.096175326119194</v>
      </c>
      <c r="AP10" s="547"/>
      <c r="AQ10" s="792"/>
      <c r="AR10" s="547"/>
      <c r="AS10" s="547"/>
      <c r="AT10" s="547"/>
      <c r="AU10" s="547"/>
      <c r="AV10" s="547"/>
      <c r="AW10" s="547"/>
      <c r="AX10" s="547"/>
      <c r="AY10" s="547"/>
      <c r="AZ10" s="547"/>
      <c r="BA10" s="547"/>
      <c r="BB10" s="547"/>
      <c r="BC10" s="547"/>
      <c r="BD10" s="547"/>
    </row>
    <row r="11" spans="1:56">
      <c r="A11" s="475"/>
      <c r="B11" s="548"/>
      <c r="C11" s="128" t="s">
        <v>64</v>
      </c>
      <c r="D11" s="483"/>
      <c r="E11" s="398">
        <v>3694</v>
      </c>
      <c r="F11" s="398">
        <v>3737</v>
      </c>
      <c r="G11" s="398">
        <v>3669</v>
      </c>
      <c r="H11" s="398">
        <v>3640</v>
      </c>
      <c r="I11" s="398">
        <v>3613</v>
      </c>
      <c r="J11" s="398">
        <v>3522</v>
      </c>
      <c r="K11" s="873">
        <v>208.86109375000001</v>
      </c>
      <c r="L11" s="535"/>
      <c r="M11" s="591"/>
      <c r="N11" s="475"/>
      <c r="O11" s="547"/>
      <c r="P11" s="547"/>
      <c r="Q11" s="547"/>
      <c r="R11" s="547"/>
      <c r="S11" s="547"/>
      <c r="T11" s="547"/>
      <c r="U11" s="547"/>
      <c r="V11" s="547"/>
      <c r="W11" s="547"/>
      <c r="X11" s="547"/>
      <c r="Y11" s="547"/>
      <c r="Z11" s="547"/>
      <c r="AA11" s="547"/>
      <c r="AB11" s="547"/>
      <c r="AC11" s="547"/>
      <c r="AD11" s="857" t="str">
        <f t="shared" si="1"/>
        <v>Bragança</v>
      </c>
      <c r="AE11" s="861">
        <f t="shared" si="2"/>
        <v>221.44824897400801</v>
      </c>
      <c r="AF11" s="861">
        <f t="shared" si="3"/>
        <v>214.84648436049</v>
      </c>
      <c r="AG11" s="861">
        <f t="shared" si="4"/>
        <v>96.586318615751793</v>
      </c>
      <c r="AH11" s="861">
        <f t="shared" si="0"/>
        <v>91.096175326119194</v>
      </c>
      <c r="AI11" s="858"/>
      <c r="AJ11" s="858"/>
      <c r="AK11" s="858"/>
      <c r="AL11" s="858"/>
      <c r="AM11" s="857" t="str">
        <f t="shared" si="5"/>
        <v>Bragança</v>
      </c>
      <c r="AN11" s="862">
        <f t="shared" si="6"/>
        <v>96.586318615751793</v>
      </c>
      <c r="AO11" s="862">
        <f t="shared" si="6"/>
        <v>91.096175326119194</v>
      </c>
      <c r="AP11" s="547"/>
      <c r="AQ11" s="792"/>
      <c r="AR11" s="547"/>
      <c r="AS11" s="547"/>
      <c r="AT11" s="547"/>
      <c r="AU11" s="547"/>
      <c r="AV11" s="547"/>
      <c r="AW11" s="547"/>
      <c r="AX11" s="547"/>
      <c r="AY11" s="547"/>
      <c r="AZ11" s="547"/>
      <c r="BA11" s="547"/>
      <c r="BB11" s="547"/>
      <c r="BC11" s="547"/>
      <c r="BD11" s="547"/>
    </row>
    <row r="12" spans="1:56">
      <c r="A12" s="475"/>
      <c r="B12" s="548"/>
      <c r="C12" s="128" t="s">
        <v>66</v>
      </c>
      <c r="D12" s="483"/>
      <c r="E12" s="398">
        <v>696</v>
      </c>
      <c r="F12" s="398">
        <v>694</v>
      </c>
      <c r="G12" s="398">
        <v>689</v>
      </c>
      <c r="H12" s="398">
        <v>717</v>
      </c>
      <c r="I12" s="398">
        <v>723</v>
      </c>
      <c r="J12" s="398">
        <v>732</v>
      </c>
      <c r="K12" s="873">
        <v>221.44824897400801</v>
      </c>
      <c r="L12" s="535"/>
      <c r="M12" s="591"/>
      <c r="N12" s="475"/>
      <c r="AD12" s="857" t="str">
        <f t="shared" si="1"/>
        <v>Castelo Branco</v>
      </c>
      <c r="AE12" s="861">
        <f t="shared" si="2"/>
        <v>204.43072618254499</v>
      </c>
      <c r="AF12" s="861">
        <f t="shared" si="3"/>
        <v>214.84648436049</v>
      </c>
      <c r="AG12" s="861">
        <f t="shared" si="4"/>
        <v>87.247802104065997</v>
      </c>
      <c r="AH12" s="861">
        <f t="shared" si="0"/>
        <v>91.096175326119194</v>
      </c>
      <c r="AI12" s="860"/>
      <c r="AJ12" s="860"/>
      <c r="AK12" s="860"/>
      <c r="AL12" s="860"/>
      <c r="AM12" s="857" t="str">
        <f t="shared" si="5"/>
        <v>Castelo Branco</v>
      </c>
      <c r="AN12" s="862">
        <f t="shared" si="6"/>
        <v>87.247802104065997</v>
      </c>
      <c r="AO12" s="862">
        <f t="shared" si="6"/>
        <v>91.096175326119194</v>
      </c>
    </row>
    <row r="13" spans="1:56">
      <c r="A13" s="475"/>
      <c r="B13" s="548"/>
      <c r="C13" s="128" t="s">
        <v>75</v>
      </c>
      <c r="D13" s="483"/>
      <c r="E13" s="398">
        <v>1568</v>
      </c>
      <c r="F13" s="398">
        <v>1597</v>
      </c>
      <c r="G13" s="398">
        <v>1614</v>
      </c>
      <c r="H13" s="398">
        <v>1586</v>
      </c>
      <c r="I13" s="398">
        <v>1579</v>
      </c>
      <c r="J13" s="398">
        <v>1502</v>
      </c>
      <c r="K13" s="873">
        <v>204.43072618254499</v>
      </c>
      <c r="L13" s="535"/>
      <c r="M13" s="591"/>
      <c r="N13" s="475"/>
      <c r="AD13" s="857" t="str">
        <f t="shared" si="1"/>
        <v>Coimbra</v>
      </c>
      <c r="AE13" s="861">
        <f t="shared" si="2"/>
        <v>198.415516647532</v>
      </c>
      <c r="AF13" s="861">
        <f t="shared" si="3"/>
        <v>214.84648436049</v>
      </c>
      <c r="AG13" s="861">
        <f t="shared" si="4"/>
        <v>100.535145433392</v>
      </c>
      <c r="AH13" s="861">
        <f t="shared" si="0"/>
        <v>91.096175326119194</v>
      </c>
      <c r="AI13" s="860"/>
      <c r="AJ13" s="860"/>
      <c r="AK13" s="860"/>
      <c r="AL13" s="860"/>
      <c r="AM13" s="857" t="str">
        <f t="shared" si="5"/>
        <v>Coimbra</v>
      </c>
      <c r="AN13" s="862">
        <f t="shared" si="6"/>
        <v>100.535145433392</v>
      </c>
      <c r="AO13" s="862">
        <f t="shared" si="6"/>
        <v>91.096175326119194</v>
      </c>
    </row>
    <row r="14" spans="1:56">
      <c r="A14" s="475"/>
      <c r="B14" s="548"/>
      <c r="C14" s="128" t="s">
        <v>61</v>
      </c>
      <c r="D14" s="483"/>
      <c r="E14" s="398">
        <v>3556</v>
      </c>
      <c r="F14" s="398">
        <v>3581</v>
      </c>
      <c r="G14" s="398">
        <v>3510</v>
      </c>
      <c r="H14" s="398">
        <v>3590</v>
      </c>
      <c r="I14" s="398">
        <v>3609</v>
      </c>
      <c r="J14" s="398">
        <v>3485</v>
      </c>
      <c r="K14" s="873">
        <v>198.415516647532</v>
      </c>
      <c r="L14" s="535"/>
      <c r="M14" s="591"/>
      <c r="N14" s="475"/>
      <c r="AD14" s="857" t="str">
        <f t="shared" si="1"/>
        <v>Évora</v>
      </c>
      <c r="AE14" s="861">
        <f t="shared" si="2"/>
        <v>223.33420209059199</v>
      </c>
      <c r="AF14" s="861">
        <f t="shared" si="3"/>
        <v>214.84648436049</v>
      </c>
      <c r="AG14" s="861">
        <f t="shared" si="4"/>
        <v>87.230424605334804</v>
      </c>
      <c r="AH14" s="861">
        <f t="shared" si="0"/>
        <v>91.096175326119194</v>
      </c>
      <c r="AI14" s="860"/>
      <c r="AJ14" s="860"/>
      <c r="AK14" s="860"/>
      <c r="AL14" s="860"/>
      <c r="AM14" s="857" t="str">
        <f t="shared" si="5"/>
        <v>Évora</v>
      </c>
      <c r="AN14" s="862">
        <f t="shared" si="6"/>
        <v>87.230424605334804</v>
      </c>
      <c r="AO14" s="862">
        <f t="shared" si="6"/>
        <v>91.096175326119194</v>
      </c>
    </row>
    <row r="15" spans="1:56">
      <c r="A15" s="475"/>
      <c r="B15" s="548"/>
      <c r="C15" s="128" t="s">
        <v>56</v>
      </c>
      <c r="D15" s="483"/>
      <c r="E15" s="398">
        <v>1474</v>
      </c>
      <c r="F15" s="398">
        <v>1490</v>
      </c>
      <c r="G15" s="398">
        <v>1491</v>
      </c>
      <c r="H15" s="398">
        <v>1524</v>
      </c>
      <c r="I15" s="398">
        <v>1510</v>
      </c>
      <c r="J15" s="398">
        <v>1437</v>
      </c>
      <c r="K15" s="873">
        <v>223.33420209059199</v>
      </c>
      <c r="L15" s="535"/>
      <c r="M15" s="591"/>
      <c r="N15" s="475"/>
      <c r="AD15" s="857" t="str">
        <f t="shared" si="1"/>
        <v>Faro</v>
      </c>
      <c r="AE15" s="861">
        <f t="shared" si="2"/>
        <v>201.931492154979</v>
      </c>
      <c r="AF15" s="861">
        <f t="shared" si="3"/>
        <v>214.84648436049</v>
      </c>
      <c r="AG15" s="861">
        <f t="shared" si="4"/>
        <v>93.0959625036906</v>
      </c>
      <c r="AH15" s="861">
        <f t="shared" si="0"/>
        <v>91.096175326119194</v>
      </c>
      <c r="AI15" s="860"/>
      <c r="AJ15" s="860"/>
      <c r="AK15" s="860"/>
      <c r="AL15" s="860"/>
      <c r="AM15" s="857" t="str">
        <f t="shared" si="5"/>
        <v>Faro</v>
      </c>
      <c r="AN15" s="862">
        <f t="shared" si="6"/>
        <v>93.0959625036906</v>
      </c>
      <c r="AO15" s="862">
        <f t="shared" si="6"/>
        <v>91.096175326119194</v>
      </c>
    </row>
    <row r="16" spans="1:56">
      <c r="A16" s="475"/>
      <c r="B16" s="548"/>
      <c r="C16" s="128" t="s">
        <v>74</v>
      </c>
      <c r="D16" s="483"/>
      <c r="E16" s="398">
        <v>3493</v>
      </c>
      <c r="F16" s="398">
        <v>3515</v>
      </c>
      <c r="G16" s="398">
        <v>3474</v>
      </c>
      <c r="H16" s="398">
        <v>3438</v>
      </c>
      <c r="I16" s="398">
        <v>3332</v>
      </c>
      <c r="J16" s="398">
        <v>3125</v>
      </c>
      <c r="K16" s="873">
        <v>201.931492154979</v>
      </c>
      <c r="L16" s="535"/>
      <c r="M16" s="591"/>
      <c r="N16" s="475"/>
      <c r="AD16" s="857" t="str">
        <f t="shared" si="1"/>
        <v>Guarda</v>
      </c>
      <c r="AE16" s="861">
        <f t="shared" si="2"/>
        <v>205.970273972603</v>
      </c>
      <c r="AF16" s="861">
        <f t="shared" si="3"/>
        <v>214.84648436049</v>
      </c>
      <c r="AG16" s="861">
        <f t="shared" si="4"/>
        <v>85.864511421319804</v>
      </c>
      <c r="AH16" s="861">
        <f t="shared" si="0"/>
        <v>91.096175326119194</v>
      </c>
      <c r="AI16" s="860"/>
      <c r="AJ16" s="860"/>
      <c r="AK16" s="860"/>
      <c r="AL16" s="860"/>
      <c r="AM16" s="857" t="str">
        <f t="shared" si="5"/>
        <v>Guarda</v>
      </c>
      <c r="AN16" s="862">
        <f t="shared" si="6"/>
        <v>85.864511421319804</v>
      </c>
      <c r="AO16" s="862">
        <f t="shared" si="6"/>
        <v>91.096175326119194</v>
      </c>
    </row>
    <row r="17" spans="1:41">
      <c r="A17" s="475"/>
      <c r="B17" s="548"/>
      <c r="C17" s="128" t="s">
        <v>76</v>
      </c>
      <c r="D17" s="483"/>
      <c r="E17" s="398">
        <v>1388</v>
      </c>
      <c r="F17" s="398">
        <v>1417</v>
      </c>
      <c r="G17" s="398">
        <v>1393</v>
      </c>
      <c r="H17" s="398">
        <v>1359</v>
      </c>
      <c r="I17" s="398">
        <v>1376</v>
      </c>
      <c r="J17" s="398">
        <v>1314</v>
      </c>
      <c r="K17" s="873">
        <v>205.970273972603</v>
      </c>
      <c r="L17" s="535"/>
      <c r="M17" s="591"/>
      <c r="N17" s="475"/>
      <c r="AD17" s="857" t="str">
        <f t="shared" si="1"/>
        <v>Leiria</v>
      </c>
      <c r="AE17" s="861">
        <f t="shared" si="2"/>
        <v>205.783671908202</v>
      </c>
      <c r="AF17" s="861">
        <f t="shared" si="3"/>
        <v>214.84648436049</v>
      </c>
      <c r="AG17" s="861">
        <f t="shared" si="4"/>
        <v>96.609932162809301</v>
      </c>
      <c r="AH17" s="861">
        <f t="shared" si="0"/>
        <v>91.096175326119194</v>
      </c>
      <c r="AI17" s="860"/>
      <c r="AJ17" s="860"/>
      <c r="AK17" s="860"/>
      <c r="AL17" s="860"/>
      <c r="AM17" s="857" t="str">
        <f t="shared" si="5"/>
        <v>Leiria</v>
      </c>
      <c r="AN17" s="862">
        <f t="shared" si="6"/>
        <v>96.609932162809301</v>
      </c>
      <c r="AO17" s="862">
        <f t="shared" si="6"/>
        <v>91.096175326119194</v>
      </c>
    </row>
    <row r="18" spans="1:41">
      <c r="A18" s="475"/>
      <c r="B18" s="548"/>
      <c r="C18" s="128" t="s">
        <v>60</v>
      </c>
      <c r="D18" s="483"/>
      <c r="E18" s="398">
        <v>2493</v>
      </c>
      <c r="F18" s="398">
        <v>2509</v>
      </c>
      <c r="G18" s="398">
        <v>2488</v>
      </c>
      <c r="H18" s="398">
        <v>2501</v>
      </c>
      <c r="I18" s="398">
        <v>2450</v>
      </c>
      <c r="J18" s="398">
        <v>2353</v>
      </c>
      <c r="K18" s="873">
        <v>205.783671908202</v>
      </c>
      <c r="L18" s="535"/>
      <c r="M18" s="591"/>
      <c r="N18" s="475"/>
      <c r="AD18" s="857" t="str">
        <f t="shared" si="1"/>
        <v>Lisboa</v>
      </c>
      <c r="AE18" s="861">
        <f t="shared" si="2"/>
        <v>217.669755084325</v>
      </c>
      <c r="AF18" s="861">
        <f t="shared" si="3"/>
        <v>214.84648436049</v>
      </c>
      <c r="AG18" s="861">
        <f t="shared" si="4"/>
        <v>93.702864273321794</v>
      </c>
      <c r="AH18" s="861">
        <f t="shared" si="0"/>
        <v>91.096175326119194</v>
      </c>
      <c r="AI18" s="860"/>
      <c r="AJ18" s="860"/>
      <c r="AK18" s="860"/>
      <c r="AL18" s="860"/>
      <c r="AM18" s="857" t="str">
        <f t="shared" si="5"/>
        <v>Lisboa</v>
      </c>
      <c r="AN18" s="862">
        <f t="shared" si="6"/>
        <v>93.702864273321794</v>
      </c>
      <c r="AO18" s="862">
        <f t="shared" si="6"/>
        <v>91.096175326119194</v>
      </c>
    </row>
    <row r="19" spans="1:41">
      <c r="A19" s="475"/>
      <c r="B19" s="548"/>
      <c r="C19" s="128" t="s">
        <v>59</v>
      </c>
      <c r="D19" s="483"/>
      <c r="E19" s="398">
        <v>16587</v>
      </c>
      <c r="F19" s="398">
        <v>16876</v>
      </c>
      <c r="G19" s="398">
        <v>16461</v>
      </c>
      <c r="H19" s="398">
        <v>16355</v>
      </c>
      <c r="I19" s="398">
        <v>16271</v>
      </c>
      <c r="J19" s="398">
        <v>16143</v>
      </c>
      <c r="K19" s="873">
        <v>217.669755084325</v>
      </c>
      <c r="L19" s="535"/>
      <c r="M19" s="591"/>
      <c r="N19" s="475"/>
      <c r="AD19" s="857" t="str">
        <f t="shared" si="1"/>
        <v>Portalegre</v>
      </c>
      <c r="AE19" s="861">
        <f t="shared" si="2"/>
        <v>241.58973637961299</v>
      </c>
      <c r="AF19" s="861">
        <f t="shared" si="3"/>
        <v>214.84648436049</v>
      </c>
      <c r="AG19" s="861">
        <f t="shared" si="4"/>
        <v>89.641056406912298</v>
      </c>
      <c r="AH19" s="861">
        <f t="shared" si="0"/>
        <v>91.096175326119194</v>
      </c>
      <c r="AI19" s="860"/>
      <c r="AJ19" s="860"/>
      <c r="AK19" s="860"/>
      <c r="AL19" s="860"/>
      <c r="AM19" s="857" t="str">
        <f t="shared" si="5"/>
        <v>Portalegre</v>
      </c>
      <c r="AN19" s="862">
        <f t="shared" si="6"/>
        <v>89.641056406912298</v>
      </c>
      <c r="AO19" s="862">
        <f t="shared" si="6"/>
        <v>91.096175326119194</v>
      </c>
    </row>
    <row r="20" spans="1:41">
      <c r="A20" s="475"/>
      <c r="B20" s="548"/>
      <c r="C20" s="128" t="s">
        <v>57</v>
      </c>
      <c r="D20" s="483"/>
      <c r="E20" s="398">
        <v>1267</v>
      </c>
      <c r="F20" s="398">
        <v>1311</v>
      </c>
      <c r="G20" s="398">
        <v>1267</v>
      </c>
      <c r="H20" s="398">
        <v>1239</v>
      </c>
      <c r="I20" s="398">
        <v>1205</v>
      </c>
      <c r="J20" s="398">
        <v>1138</v>
      </c>
      <c r="K20" s="873">
        <v>241.58973637961299</v>
      </c>
      <c r="L20" s="535"/>
      <c r="M20" s="591"/>
      <c r="N20" s="475"/>
      <c r="AD20" s="857" t="str">
        <f t="shared" si="1"/>
        <v>Porto</v>
      </c>
      <c r="AE20" s="861">
        <f t="shared" si="2"/>
        <v>212.807648443939</v>
      </c>
      <c r="AF20" s="861">
        <f t="shared" si="3"/>
        <v>214.84648436049</v>
      </c>
      <c r="AG20" s="861">
        <f t="shared" si="4"/>
        <v>91.801850240400896</v>
      </c>
      <c r="AH20" s="861">
        <f t="shared" si="0"/>
        <v>91.096175326119194</v>
      </c>
      <c r="AI20" s="860"/>
      <c r="AJ20" s="860"/>
      <c r="AK20" s="860"/>
      <c r="AL20" s="860"/>
      <c r="AM20" s="857" t="str">
        <f t="shared" si="5"/>
        <v>Porto</v>
      </c>
      <c r="AN20" s="862">
        <f t="shared" si="6"/>
        <v>91.801850240400896</v>
      </c>
      <c r="AO20" s="862">
        <f t="shared" si="6"/>
        <v>91.096175326119194</v>
      </c>
    </row>
    <row r="21" spans="1:41">
      <c r="A21" s="475"/>
      <c r="B21" s="548"/>
      <c r="C21" s="128" t="s">
        <v>63</v>
      </c>
      <c r="D21" s="483"/>
      <c r="E21" s="398">
        <v>27381</v>
      </c>
      <c r="F21" s="398">
        <v>27563</v>
      </c>
      <c r="G21" s="398">
        <v>27221</v>
      </c>
      <c r="H21" s="398">
        <v>26437</v>
      </c>
      <c r="I21" s="398">
        <v>25889</v>
      </c>
      <c r="J21" s="398">
        <v>25491</v>
      </c>
      <c r="K21" s="873">
        <v>212.807648443939</v>
      </c>
      <c r="L21" s="535"/>
      <c r="M21" s="591"/>
      <c r="N21" s="475"/>
      <c r="AD21" s="857" t="str">
        <f t="shared" si="1"/>
        <v>Santarém</v>
      </c>
      <c r="AE21" s="861">
        <f t="shared" si="2"/>
        <v>214.29657494866501</v>
      </c>
      <c r="AF21" s="861">
        <f t="shared" si="3"/>
        <v>214.84648436049</v>
      </c>
      <c r="AG21" s="861">
        <f t="shared" si="4"/>
        <v>92.209252518112706</v>
      </c>
      <c r="AH21" s="861">
        <f t="shared" si="0"/>
        <v>91.096175326119194</v>
      </c>
      <c r="AI21" s="860"/>
      <c r="AJ21" s="860"/>
      <c r="AK21" s="860"/>
      <c r="AL21" s="860"/>
      <c r="AM21" s="857" t="str">
        <f t="shared" si="5"/>
        <v>Santarém</v>
      </c>
      <c r="AN21" s="862">
        <f t="shared" si="6"/>
        <v>92.209252518112706</v>
      </c>
      <c r="AO21" s="862">
        <f t="shared" si="6"/>
        <v>91.096175326119194</v>
      </c>
    </row>
    <row r="22" spans="1:41">
      <c r="A22" s="475"/>
      <c r="B22" s="548"/>
      <c r="C22" s="128" t="s">
        <v>79</v>
      </c>
      <c r="D22" s="483"/>
      <c r="E22" s="398">
        <v>2580</v>
      </c>
      <c r="F22" s="398">
        <v>2634</v>
      </c>
      <c r="G22" s="398">
        <v>2571</v>
      </c>
      <c r="H22" s="398">
        <v>2570</v>
      </c>
      <c r="I22" s="398">
        <v>2504</v>
      </c>
      <c r="J22" s="398">
        <v>2436</v>
      </c>
      <c r="K22" s="873">
        <v>214.29657494866501</v>
      </c>
      <c r="L22" s="535"/>
      <c r="M22" s="591"/>
      <c r="N22" s="475"/>
      <c r="AD22" s="857" t="str">
        <f t="shared" si="1"/>
        <v>Setúbal</v>
      </c>
      <c r="AE22" s="861">
        <f t="shared" si="2"/>
        <v>223.78744656776499</v>
      </c>
      <c r="AF22" s="861">
        <f t="shared" si="3"/>
        <v>214.84648436049</v>
      </c>
      <c r="AG22" s="861">
        <f t="shared" si="4"/>
        <v>98.007122012994202</v>
      </c>
      <c r="AH22" s="861">
        <f t="shared" si="0"/>
        <v>91.096175326119194</v>
      </c>
      <c r="AI22" s="860"/>
      <c r="AJ22" s="860"/>
      <c r="AK22" s="860"/>
      <c r="AL22" s="860"/>
      <c r="AM22" s="857" t="str">
        <f t="shared" si="5"/>
        <v>Setúbal</v>
      </c>
      <c r="AN22" s="862">
        <f t="shared" si="6"/>
        <v>98.007122012994202</v>
      </c>
      <c r="AO22" s="862">
        <f t="shared" si="6"/>
        <v>91.096175326119194</v>
      </c>
    </row>
    <row r="23" spans="1:41">
      <c r="A23" s="475"/>
      <c r="B23" s="548"/>
      <c r="C23" s="128" t="s">
        <v>58</v>
      </c>
      <c r="D23" s="483"/>
      <c r="E23" s="398">
        <v>7252</v>
      </c>
      <c r="F23" s="398">
        <v>7542</v>
      </c>
      <c r="G23" s="398">
        <v>7545</v>
      </c>
      <c r="H23" s="398">
        <v>7744</v>
      </c>
      <c r="I23" s="398">
        <v>7990</v>
      </c>
      <c r="J23" s="398">
        <v>7957</v>
      </c>
      <c r="K23" s="873">
        <v>223.78744656776499</v>
      </c>
      <c r="L23" s="535"/>
      <c r="M23" s="591"/>
      <c r="N23" s="475"/>
      <c r="AD23" s="857" t="str">
        <f t="shared" si="1"/>
        <v>Viana do Castelo</v>
      </c>
      <c r="AE23" s="861">
        <f t="shared" si="2"/>
        <v>191.33294980695001</v>
      </c>
      <c r="AF23" s="861">
        <f t="shared" si="3"/>
        <v>214.84648436049</v>
      </c>
      <c r="AG23" s="861">
        <f t="shared" si="4"/>
        <v>97.626544523246693</v>
      </c>
      <c r="AH23" s="861">
        <f t="shared" si="0"/>
        <v>91.096175326119194</v>
      </c>
      <c r="AI23" s="860"/>
      <c r="AJ23" s="860"/>
      <c r="AK23" s="860"/>
      <c r="AL23" s="860"/>
      <c r="AM23" s="857" t="str">
        <f t="shared" si="5"/>
        <v>Viana do Castelo</v>
      </c>
      <c r="AN23" s="862">
        <f t="shared" si="6"/>
        <v>97.626544523246693</v>
      </c>
      <c r="AO23" s="862">
        <f t="shared" si="6"/>
        <v>91.096175326119194</v>
      </c>
    </row>
    <row r="24" spans="1:41">
      <c r="A24" s="475"/>
      <c r="B24" s="548"/>
      <c r="C24" s="128" t="s">
        <v>65</v>
      </c>
      <c r="D24" s="483"/>
      <c r="E24" s="398">
        <v>1253</v>
      </c>
      <c r="F24" s="398">
        <v>1306</v>
      </c>
      <c r="G24" s="398">
        <v>1320</v>
      </c>
      <c r="H24" s="398">
        <v>1347</v>
      </c>
      <c r="I24" s="398">
        <v>1322</v>
      </c>
      <c r="J24" s="398">
        <v>1295</v>
      </c>
      <c r="K24" s="873">
        <v>191.33294980695001</v>
      </c>
      <c r="L24" s="535"/>
      <c r="M24" s="591"/>
      <c r="N24" s="475"/>
      <c r="AD24" s="857" t="str">
        <f t="shared" si="1"/>
        <v>Vila Real</v>
      </c>
      <c r="AE24" s="861">
        <f t="shared" si="2"/>
        <v>206.02063175394801</v>
      </c>
      <c r="AF24" s="861">
        <f t="shared" si="3"/>
        <v>214.84648436049</v>
      </c>
      <c r="AG24" s="861">
        <f t="shared" si="4"/>
        <v>97.269552590266898</v>
      </c>
      <c r="AH24" s="861">
        <f t="shared" si="0"/>
        <v>91.096175326119194</v>
      </c>
      <c r="AI24" s="860"/>
      <c r="AJ24" s="860"/>
      <c r="AK24" s="860"/>
      <c r="AL24" s="860"/>
      <c r="AM24" s="857" t="str">
        <f t="shared" si="5"/>
        <v>Vila Real</v>
      </c>
      <c r="AN24" s="862">
        <f t="shared" si="6"/>
        <v>97.269552590266898</v>
      </c>
      <c r="AO24" s="862">
        <f t="shared" si="6"/>
        <v>91.096175326119194</v>
      </c>
    </row>
    <row r="25" spans="1:41">
      <c r="A25" s="475"/>
      <c r="B25" s="548"/>
      <c r="C25" s="128" t="s">
        <v>67</v>
      </c>
      <c r="D25" s="483"/>
      <c r="E25" s="398">
        <v>2473</v>
      </c>
      <c r="F25" s="398">
        <v>2513</v>
      </c>
      <c r="G25" s="398">
        <v>2504</v>
      </c>
      <c r="H25" s="398">
        <v>2497</v>
      </c>
      <c r="I25" s="398">
        <v>2474</v>
      </c>
      <c r="J25" s="398">
        <v>2408</v>
      </c>
      <c r="K25" s="873">
        <v>206.02063175394801</v>
      </c>
      <c r="L25" s="535"/>
      <c r="M25" s="591"/>
      <c r="N25" s="475"/>
      <c r="AD25" s="857" t="str">
        <f t="shared" si="1"/>
        <v>Viseu</v>
      </c>
      <c r="AE25" s="861">
        <f t="shared" si="2"/>
        <v>204.213368932039</v>
      </c>
      <c r="AF25" s="861">
        <f t="shared" si="3"/>
        <v>214.84648436049</v>
      </c>
      <c r="AG25" s="861">
        <f t="shared" si="4"/>
        <v>91.931717657342702</v>
      </c>
      <c r="AH25" s="861">
        <f t="shared" si="0"/>
        <v>91.096175326119194</v>
      </c>
      <c r="AI25" s="860"/>
      <c r="AJ25" s="860"/>
      <c r="AK25" s="860"/>
      <c r="AL25" s="860"/>
      <c r="AM25" s="857" t="str">
        <f t="shared" si="5"/>
        <v>Viseu</v>
      </c>
      <c r="AN25" s="862">
        <f t="shared" si="6"/>
        <v>91.931717657342702</v>
      </c>
      <c r="AO25" s="862">
        <f t="shared" si="6"/>
        <v>91.096175326119194</v>
      </c>
    </row>
    <row r="26" spans="1:41">
      <c r="A26" s="475"/>
      <c r="B26" s="548"/>
      <c r="C26" s="128" t="s">
        <v>77</v>
      </c>
      <c r="D26" s="483"/>
      <c r="E26" s="398">
        <v>2994</v>
      </c>
      <c r="F26" s="398">
        <v>3072</v>
      </c>
      <c r="G26" s="398">
        <v>3036</v>
      </c>
      <c r="H26" s="398">
        <v>3043</v>
      </c>
      <c r="I26" s="398">
        <v>3086</v>
      </c>
      <c r="J26" s="398">
        <v>3091</v>
      </c>
      <c r="K26" s="873">
        <v>204.213368932039</v>
      </c>
      <c r="L26" s="535"/>
      <c r="M26" s="591"/>
      <c r="N26" s="475"/>
      <c r="AD26" s="857" t="str">
        <f t="shared" si="1"/>
        <v>Açores</v>
      </c>
      <c r="AE26" s="861">
        <f t="shared" si="2"/>
        <v>225.48440733690899</v>
      </c>
      <c r="AF26" s="861">
        <f t="shared" si="3"/>
        <v>214.84648436049</v>
      </c>
      <c r="AG26" s="861">
        <f t="shared" si="4"/>
        <v>67.808419108081395</v>
      </c>
      <c r="AH26" s="861">
        <f t="shared" si="0"/>
        <v>91.096175326119194</v>
      </c>
      <c r="AI26" s="860"/>
      <c r="AJ26" s="860"/>
      <c r="AK26" s="860"/>
      <c r="AL26" s="860"/>
      <c r="AM26" s="857" t="str">
        <f t="shared" si="5"/>
        <v>Açores</v>
      </c>
      <c r="AN26" s="862">
        <f t="shared" si="6"/>
        <v>67.808419108081395</v>
      </c>
      <c r="AO26" s="862">
        <f t="shared" si="6"/>
        <v>91.096175326119194</v>
      </c>
    </row>
    <row r="27" spans="1:41">
      <c r="A27" s="475"/>
      <c r="B27" s="548"/>
      <c r="C27" s="128" t="s">
        <v>141</v>
      </c>
      <c r="D27" s="483"/>
      <c r="E27" s="398">
        <v>5679</v>
      </c>
      <c r="F27" s="398">
        <v>5639</v>
      </c>
      <c r="G27" s="398">
        <v>5660</v>
      </c>
      <c r="H27" s="398">
        <v>5782</v>
      </c>
      <c r="I27" s="398">
        <v>5901</v>
      </c>
      <c r="J27" s="398">
        <v>5781</v>
      </c>
      <c r="K27" s="873">
        <v>225.48440733690899</v>
      </c>
      <c r="L27" s="535"/>
      <c r="M27" s="591"/>
      <c r="N27" s="475"/>
      <c r="AD27" s="857" t="str">
        <f>+C28</f>
        <v>Madeira</v>
      </c>
      <c r="AE27" s="861">
        <f>+K28</f>
        <v>222.45601101101099</v>
      </c>
      <c r="AF27" s="861">
        <f t="shared" si="3"/>
        <v>214.84648436049</v>
      </c>
      <c r="AG27" s="861">
        <f>+K65</f>
        <v>88.769145196724594</v>
      </c>
      <c r="AH27" s="861">
        <f t="shared" si="0"/>
        <v>91.096175326119194</v>
      </c>
      <c r="AI27" s="860"/>
      <c r="AJ27" s="860"/>
      <c r="AK27" s="860"/>
      <c r="AL27" s="860"/>
      <c r="AM27" s="857" t="str">
        <f t="shared" si="5"/>
        <v>Madeira</v>
      </c>
      <c r="AN27" s="862">
        <f t="shared" si="6"/>
        <v>88.769145196724594</v>
      </c>
      <c r="AO27" s="862">
        <f t="shared" si="6"/>
        <v>91.096175326119194</v>
      </c>
    </row>
    <row r="28" spans="1:41">
      <c r="A28" s="475"/>
      <c r="B28" s="548"/>
      <c r="C28" s="128" t="s">
        <v>142</v>
      </c>
      <c r="D28" s="483"/>
      <c r="E28" s="398">
        <v>1898</v>
      </c>
      <c r="F28" s="398">
        <v>1978</v>
      </c>
      <c r="G28" s="398">
        <v>1977</v>
      </c>
      <c r="H28" s="398">
        <v>2029</v>
      </c>
      <c r="I28" s="398">
        <v>2059</v>
      </c>
      <c r="J28" s="398">
        <v>1999</v>
      </c>
      <c r="K28" s="873">
        <v>222.45601101101099</v>
      </c>
      <c r="L28" s="535"/>
      <c r="M28" s="591"/>
      <c r="N28" s="475"/>
      <c r="AD28" s="792"/>
      <c r="AE28" s="847"/>
      <c r="AG28" s="847"/>
    </row>
    <row r="29" spans="1:41" ht="3.75" customHeight="1">
      <c r="A29" s="475"/>
      <c r="B29" s="548"/>
      <c r="C29" s="128"/>
      <c r="D29" s="483"/>
      <c r="E29" s="398"/>
      <c r="F29" s="398"/>
      <c r="G29" s="398"/>
      <c r="H29" s="398"/>
      <c r="I29" s="398"/>
      <c r="J29" s="398"/>
      <c r="K29" s="399"/>
      <c r="L29" s="535"/>
      <c r="M29" s="591"/>
      <c r="N29" s="475"/>
      <c r="AD29" s="792"/>
      <c r="AE29" s="847"/>
      <c r="AG29" s="847"/>
    </row>
    <row r="30" spans="1:41" ht="15.75" customHeight="1">
      <c r="A30" s="475"/>
      <c r="B30" s="548"/>
      <c r="C30" s="849"/>
      <c r="D30" s="898" t="s">
        <v>441</v>
      </c>
      <c r="E30" s="849"/>
      <c r="F30" s="849"/>
      <c r="G30" s="1736" t="s">
        <v>672</v>
      </c>
      <c r="H30" s="1736"/>
      <c r="I30" s="1736"/>
      <c r="J30" s="1736"/>
      <c r="K30" s="851"/>
      <c r="L30" s="851"/>
      <c r="M30" s="852"/>
      <c r="N30" s="475"/>
      <c r="AD30" s="792"/>
      <c r="AE30" s="847"/>
      <c r="AG30" s="847"/>
    </row>
    <row r="31" spans="1:41">
      <c r="A31" s="475"/>
      <c r="B31" s="848"/>
      <c r="C31" s="849"/>
      <c r="D31" s="849"/>
      <c r="E31" s="849"/>
      <c r="F31" s="849"/>
      <c r="G31" s="849"/>
      <c r="H31" s="849"/>
      <c r="I31" s="850"/>
      <c r="J31" s="850"/>
      <c r="K31" s="851"/>
      <c r="L31" s="851"/>
      <c r="M31" s="852"/>
      <c r="N31" s="475"/>
    </row>
    <row r="32" spans="1:41" ht="12" customHeight="1">
      <c r="A32" s="475"/>
      <c r="B32" s="548"/>
      <c r="C32" s="849"/>
      <c r="D32" s="849"/>
      <c r="E32" s="849"/>
      <c r="F32" s="849"/>
      <c r="G32" s="849"/>
      <c r="H32" s="849"/>
      <c r="I32" s="850"/>
      <c r="J32" s="850"/>
      <c r="K32" s="851"/>
      <c r="L32" s="851"/>
      <c r="M32" s="852"/>
      <c r="N32" s="475"/>
    </row>
    <row r="33" spans="1:98" ht="12" customHeight="1">
      <c r="A33" s="475"/>
      <c r="B33" s="548"/>
      <c r="C33" s="849"/>
      <c r="D33" s="849"/>
      <c r="E33" s="849"/>
      <c r="F33" s="849"/>
      <c r="G33" s="849"/>
      <c r="H33" s="849"/>
      <c r="I33" s="850"/>
      <c r="J33" s="850"/>
      <c r="K33" s="851"/>
      <c r="L33" s="851"/>
      <c r="M33" s="852"/>
      <c r="N33" s="475"/>
    </row>
    <row r="34" spans="1:98" ht="12" customHeight="1">
      <c r="A34" s="475"/>
      <c r="B34" s="548"/>
      <c r="C34" s="849"/>
      <c r="D34" s="849"/>
      <c r="E34" s="849"/>
      <c r="F34" s="849"/>
      <c r="G34" s="849"/>
      <c r="H34" s="849"/>
      <c r="I34" s="850"/>
      <c r="J34" s="850"/>
      <c r="K34" s="851"/>
      <c r="L34" s="851"/>
      <c r="M34" s="852"/>
      <c r="N34" s="475"/>
    </row>
    <row r="35" spans="1:98" ht="12" customHeight="1">
      <c r="A35" s="475"/>
      <c r="B35" s="548"/>
      <c r="C35" s="849"/>
      <c r="D35" s="849"/>
      <c r="E35" s="849"/>
      <c r="F35" s="849"/>
      <c r="G35" s="849"/>
      <c r="H35" s="849"/>
      <c r="I35" s="850"/>
      <c r="J35" s="850"/>
      <c r="K35" s="851"/>
      <c r="L35" s="851"/>
      <c r="M35" s="852"/>
      <c r="N35" s="475"/>
    </row>
    <row r="36" spans="1:98" ht="27" customHeight="1">
      <c r="A36" s="475"/>
      <c r="B36" s="548"/>
      <c r="C36" s="849"/>
      <c r="D36" s="849"/>
      <c r="E36" s="849"/>
      <c r="F36" s="849"/>
      <c r="G36" s="849"/>
      <c r="H36" s="849"/>
      <c r="I36" s="850"/>
      <c r="J36" s="850"/>
      <c r="K36" s="851"/>
      <c r="L36" s="851"/>
      <c r="M36" s="852"/>
      <c r="N36" s="475"/>
      <c r="AK36" s="505"/>
      <c r="AL36" s="505"/>
      <c r="AM36" s="505"/>
      <c r="AN36" s="505"/>
      <c r="AO36" s="505"/>
      <c r="AP36" s="505"/>
      <c r="AQ36" s="505"/>
      <c r="AR36" s="505"/>
      <c r="AS36" s="505"/>
      <c r="AT36" s="505"/>
      <c r="AU36" s="505"/>
      <c r="AV36" s="505"/>
      <c r="AW36" s="505"/>
      <c r="AX36" s="505"/>
      <c r="AY36" s="505"/>
      <c r="AZ36" s="505"/>
      <c r="BA36" s="505"/>
      <c r="BB36" s="505"/>
      <c r="BC36" s="505"/>
      <c r="BD36" s="505"/>
      <c r="BE36" s="505"/>
      <c r="BF36" s="505"/>
      <c r="BG36" s="505"/>
      <c r="BH36" s="505"/>
      <c r="BI36" s="505"/>
      <c r="BJ36" s="505"/>
      <c r="BK36" s="505"/>
      <c r="BL36" s="505"/>
      <c r="BM36" s="505"/>
      <c r="BN36" s="505"/>
      <c r="BO36" s="505"/>
      <c r="BP36" s="505"/>
      <c r="BQ36" s="505"/>
      <c r="BR36" s="505"/>
      <c r="BS36" s="505"/>
      <c r="BT36" s="505"/>
      <c r="BU36" s="505"/>
      <c r="BV36" s="505"/>
      <c r="BW36" s="505"/>
      <c r="BX36" s="505"/>
      <c r="BY36" s="505"/>
      <c r="BZ36" s="505"/>
      <c r="CA36" s="505"/>
      <c r="CB36" s="505"/>
      <c r="CC36" s="505"/>
      <c r="CD36" s="505"/>
      <c r="CE36" s="505"/>
      <c r="CF36" s="505"/>
      <c r="CG36" s="505"/>
      <c r="CH36" s="505"/>
      <c r="CI36" s="505"/>
      <c r="CJ36" s="505"/>
      <c r="CK36" s="505"/>
      <c r="CL36" s="505"/>
      <c r="CM36" s="505"/>
      <c r="CN36" s="505"/>
      <c r="CO36" s="505"/>
      <c r="CP36" s="505"/>
      <c r="CQ36" s="505"/>
      <c r="CR36" s="505"/>
      <c r="CS36" s="505"/>
      <c r="CT36" s="505"/>
    </row>
    <row r="37" spans="1:98" ht="12" customHeight="1">
      <c r="A37" s="475"/>
      <c r="B37" s="548"/>
      <c r="C37" s="849"/>
      <c r="D37" s="849"/>
      <c r="E37" s="849"/>
      <c r="F37" s="849"/>
      <c r="G37" s="849"/>
      <c r="H37" s="849"/>
      <c r="I37" s="850"/>
      <c r="J37" s="850"/>
      <c r="K37" s="851"/>
      <c r="L37" s="851"/>
      <c r="M37" s="852"/>
      <c r="N37" s="475"/>
      <c r="AK37" s="505"/>
      <c r="AL37" s="505"/>
      <c r="AM37" s="505"/>
      <c r="AN37" s="505"/>
      <c r="AO37" s="505"/>
      <c r="AP37" s="505"/>
      <c r="AQ37" s="505"/>
      <c r="AR37" s="505"/>
      <c r="AS37" s="505"/>
      <c r="AT37" s="505"/>
      <c r="AU37" s="505"/>
      <c r="AV37" s="505"/>
      <c r="AW37" s="505"/>
      <c r="AX37" s="505"/>
      <c r="AY37" s="505"/>
      <c r="AZ37" s="505"/>
      <c r="BA37" s="505"/>
      <c r="BB37" s="505"/>
      <c r="BC37" s="505"/>
      <c r="BD37" s="505"/>
      <c r="BE37" s="505"/>
      <c r="BF37" s="505"/>
      <c r="BG37" s="505"/>
      <c r="BH37" s="505"/>
      <c r="BI37" s="505"/>
      <c r="BJ37" s="505"/>
      <c r="BK37" s="505"/>
      <c r="BL37" s="505"/>
      <c r="BM37" s="505"/>
      <c r="BN37" s="505"/>
      <c r="BO37" s="505"/>
      <c r="BP37" s="505"/>
      <c r="BQ37" s="505"/>
      <c r="BR37" s="505"/>
      <c r="BS37" s="505"/>
      <c r="BT37" s="505"/>
      <c r="BU37" s="505"/>
      <c r="BV37" s="505"/>
      <c r="BW37" s="505"/>
      <c r="BX37" s="505"/>
      <c r="BY37" s="505"/>
      <c r="BZ37" s="505"/>
      <c r="CA37" s="505"/>
      <c r="CB37" s="505"/>
      <c r="CC37" s="505"/>
      <c r="CD37" s="505"/>
      <c r="CE37" s="505"/>
      <c r="CF37" s="505"/>
      <c r="CG37" s="505"/>
      <c r="CH37" s="505"/>
      <c r="CI37" s="505"/>
      <c r="CJ37" s="505"/>
      <c r="CK37" s="505"/>
      <c r="CL37" s="505"/>
      <c r="CM37" s="505"/>
      <c r="CN37" s="505"/>
      <c r="CO37" s="505"/>
      <c r="CP37" s="505"/>
      <c r="CQ37" s="505"/>
      <c r="CR37" s="505"/>
      <c r="CS37" s="505"/>
      <c r="CT37" s="505"/>
    </row>
    <row r="38" spans="1:98" ht="12" customHeight="1">
      <c r="A38" s="475"/>
      <c r="B38" s="548"/>
      <c r="C38" s="849"/>
      <c r="D38" s="849"/>
      <c r="E38" s="849"/>
      <c r="F38" s="849"/>
      <c r="G38" s="849"/>
      <c r="H38" s="849"/>
      <c r="I38" s="850"/>
      <c r="J38" s="850"/>
      <c r="K38" s="851"/>
      <c r="L38" s="851"/>
      <c r="M38" s="852"/>
      <c r="N38" s="475"/>
      <c r="AK38" s="505"/>
      <c r="AL38" s="505"/>
      <c r="AM38" s="505"/>
      <c r="AN38" s="505"/>
      <c r="AO38" s="505"/>
      <c r="AP38" s="505"/>
      <c r="AQ38" s="505"/>
      <c r="AR38" s="505"/>
      <c r="AS38" s="505"/>
      <c r="AT38" s="505"/>
      <c r="AU38" s="505"/>
      <c r="AV38" s="505"/>
      <c r="AW38" s="505"/>
      <c r="AX38" s="505"/>
      <c r="AY38" s="505"/>
      <c r="AZ38" s="505"/>
      <c r="BA38" s="505"/>
      <c r="BB38" s="505"/>
      <c r="BC38" s="505"/>
      <c r="BD38" s="505"/>
      <c r="BE38" s="505"/>
      <c r="BF38" s="505"/>
      <c r="BG38" s="505"/>
      <c r="BH38" s="505"/>
      <c r="BI38" s="505"/>
      <c r="BJ38" s="505"/>
      <c r="BK38" s="505"/>
      <c r="BL38" s="505"/>
      <c r="BM38" s="505"/>
      <c r="BN38" s="505"/>
      <c r="BO38" s="505"/>
      <c r="BP38" s="505"/>
      <c r="BQ38" s="505"/>
      <c r="BR38" s="505"/>
      <c r="BS38" s="505"/>
      <c r="BT38" s="505"/>
      <c r="BU38" s="505"/>
      <c r="BV38" s="505"/>
      <c r="BW38" s="505"/>
      <c r="BX38" s="505"/>
      <c r="BY38" s="505"/>
      <c r="BZ38" s="505"/>
      <c r="CA38" s="505"/>
      <c r="CB38" s="505"/>
      <c r="CC38" s="505"/>
      <c r="CD38" s="505"/>
      <c r="CE38" s="505"/>
      <c r="CF38" s="505"/>
      <c r="CG38" s="505"/>
      <c r="CH38" s="505"/>
      <c r="CI38" s="505"/>
      <c r="CJ38" s="505"/>
      <c r="CK38" s="505"/>
      <c r="CL38" s="505"/>
      <c r="CM38" s="505"/>
      <c r="CN38" s="505"/>
      <c r="CO38" s="505"/>
      <c r="CP38" s="505"/>
      <c r="CQ38" s="505"/>
      <c r="CR38" s="505"/>
      <c r="CS38" s="505"/>
      <c r="CT38" s="505"/>
    </row>
    <row r="39" spans="1:98" ht="12" customHeight="1">
      <c r="A39" s="475"/>
      <c r="B39" s="548"/>
      <c r="C39" s="853"/>
      <c r="D39" s="853"/>
      <c r="E39" s="853"/>
      <c r="F39" s="853"/>
      <c r="G39" s="853"/>
      <c r="H39" s="853"/>
      <c r="I39" s="853"/>
      <c r="J39" s="853"/>
      <c r="K39" s="854"/>
      <c r="L39" s="855"/>
      <c r="M39" s="856"/>
      <c r="N39" s="475"/>
      <c r="AK39" s="505"/>
      <c r="AL39" s="505"/>
      <c r="AM39" s="505"/>
      <c r="AN39" s="505"/>
      <c r="AO39" s="505"/>
      <c r="AP39" s="505"/>
      <c r="AQ39" s="505"/>
      <c r="AR39" s="505"/>
      <c r="AS39" s="505"/>
      <c r="AT39" s="505"/>
      <c r="AU39" s="505"/>
      <c r="AV39" s="505"/>
      <c r="AW39" s="505"/>
      <c r="AX39" s="505"/>
      <c r="AY39" s="505"/>
      <c r="AZ39" s="505"/>
      <c r="BA39" s="505"/>
      <c r="BB39" s="505"/>
      <c r="BC39" s="505"/>
      <c r="BD39" s="505"/>
      <c r="BE39" s="505"/>
      <c r="BF39" s="505"/>
      <c r="BG39" s="505"/>
      <c r="BH39" s="505"/>
      <c r="BI39" s="505"/>
      <c r="BJ39" s="505"/>
      <c r="BK39" s="505"/>
      <c r="BL39" s="505"/>
      <c r="BM39" s="505"/>
      <c r="BN39" s="505"/>
      <c r="BO39" s="505"/>
      <c r="BP39" s="505"/>
      <c r="BQ39" s="505"/>
      <c r="BR39" s="505"/>
      <c r="BS39" s="505"/>
      <c r="BT39" s="505"/>
      <c r="BU39" s="505"/>
      <c r="BV39" s="505"/>
      <c r="BW39" s="505"/>
      <c r="BX39" s="505"/>
      <c r="BY39" s="505"/>
      <c r="BZ39" s="505"/>
      <c r="CA39" s="505"/>
      <c r="CB39" s="505"/>
      <c r="CC39" s="505"/>
      <c r="CD39" s="505"/>
      <c r="CE39" s="505"/>
      <c r="CF39" s="505"/>
      <c r="CG39" s="505"/>
      <c r="CH39" s="505"/>
      <c r="CI39" s="505"/>
      <c r="CJ39" s="505"/>
      <c r="CK39" s="505"/>
      <c r="CL39" s="505"/>
      <c r="CM39" s="505"/>
      <c r="CN39" s="505"/>
      <c r="CO39" s="505"/>
      <c r="CP39" s="505"/>
      <c r="CQ39" s="505"/>
      <c r="CR39" s="505"/>
      <c r="CS39" s="505"/>
      <c r="CT39" s="505"/>
    </row>
    <row r="40" spans="1:98" ht="3.75" customHeight="1" thickBot="1">
      <c r="A40" s="475"/>
      <c r="B40" s="548"/>
      <c r="C40" s="535"/>
      <c r="D40" s="535"/>
      <c r="E40" s="535"/>
      <c r="F40" s="535"/>
      <c r="G40" s="535"/>
      <c r="H40" s="535"/>
      <c r="I40" s="535"/>
      <c r="J40" s="535"/>
      <c r="K40" s="793"/>
      <c r="L40" s="551"/>
      <c r="M40" s="616"/>
      <c r="N40" s="475"/>
      <c r="AK40" s="505"/>
      <c r="AL40" s="505"/>
      <c r="AM40" s="505"/>
      <c r="AN40" s="505"/>
      <c r="AO40" s="505"/>
      <c r="AP40" s="505"/>
      <c r="AQ40" s="505"/>
      <c r="AR40" s="505"/>
      <c r="AS40" s="505"/>
      <c r="AT40" s="505"/>
      <c r="AU40" s="505"/>
      <c r="AV40" s="505"/>
      <c r="AW40" s="505"/>
      <c r="AX40" s="505"/>
      <c r="AY40" s="505"/>
      <c r="AZ40" s="505"/>
      <c r="BA40" s="505"/>
      <c r="BB40" s="505"/>
      <c r="BC40" s="505"/>
      <c r="BD40" s="505"/>
      <c r="BE40" s="505"/>
      <c r="BF40" s="505"/>
      <c r="BG40" s="505"/>
      <c r="BH40" s="505"/>
      <c r="BI40" s="505"/>
      <c r="BJ40" s="505"/>
      <c r="BK40" s="505"/>
      <c r="BL40" s="505"/>
      <c r="BM40" s="505"/>
      <c r="BN40" s="505"/>
      <c r="BO40" s="505"/>
      <c r="BP40" s="505"/>
      <c r="BQ40" s="505"/>
      <c r="BR40" s="505"/>
      <c r="BS40" s="505"/>
      <c r="BT40" s="505"/>
      <c r="BU40" s="505"/>
      <c r="BV40" s="505"/>
      <c r="BW40" s="505"/>
      <c r="BX40" s="505"/>
      <c r="BY40" s="505"/>
      <c r="BZ40" s="505"/>
      <c r="CA40" s="505"/>
      <c r="CB40" s="505"/>
      <c r="CC40" s="505"/>
      <c r="CD40" s="505"/>
      <c r="CE40" s="505"/>
      <c r="CF40" s="505"/>
      <c r="CG40" s="505"/>
      <c r="CH40" s="505"/>
      <c r="CI40" s="505"/>
      <c r="CJ40" s="505"/>
      <c r="CK40" s="505"/>
      <c r="CL40" s="505"/>
      <c r="CM40" s="505"/>
      <c r="CN40" s="505"/>
      <c r="CO40" s="505"/>
      <c r="CP40" s="505"/>
      <c r="CQ40" s="505"/>
      <c r="CR40" s="505"/>
      <c r="CS40" s="505"/>
      <c r="CT40" s="505"/>
    </row>
    <row r="41" spans="1:98" ht="13.5" customHeight="1" thickBot="1">
      <c r="A41" s="475"/>
      <c r="B41" s="548"/>
      <c r="C41" s="1729" t="s">
        <v>342</v>
      </c>
      <c r="D41" s="1730"/>
      <c r="E41" s="1730"/>
      <c r="F41" s="1730"/>
      <c r="G41" s="1730"/>
      <c r="H41" s="1730"/>
      <c r="I41" s="1730"/>
      <c r="J41" s="1730"/>
      <c r="K41" s="1730"/>
      <c r="L41" s="1731"/>
      <c r="M41" s="616"/>
      <c r="N41" s="475"/>
      <c r="AK41" s="505"/>
      <c r="AL41" s="505"/>
      <c r="AM41" s="505"/>
      <c r="AN41" s="505"/>
      <c r="AO41" s="505"/>
      <c r="AP41" s="505"/>
      <c r="AQ41" s="505"/>
      <c r="AR41" s="505"/>
      <c r="AS41" s="505"/>
      <c r="AT41" s="505"/>
      <c r="AU41" s="505"/>
      <c r="AV41" s="505"/>
      <c r="AW41" s="505"/>
      <c r="AX41" s="505"/>
      <c r="AY41" s="505"/>
      <c r="AZ41" s="505"/>
      <c r="BA41" s="505"/>
      <c r="BB41" s="505"/>
      <c r="BC41" s="505"/>
      <c r="BD41" s="505"/>
      <c r="BE41" s="505"/>
      <c r="BF41" s="505"/>
      <c r="BG41" s="505"/>
      <c r="BH41" s="505"/>
      <c r="BI41" s="505"/>
      <c r="BJ41" s="505"/>
      <c r="BK41" s="505"/>
      <c r="BL41" s="505"/>
      <c r="BM41" s="505"/>
      <c r="BN41" s="505"/>
      <c r="BO41" s="505"/>
      <c r="BP41" s="505"/>
      <c r="BQ41" s="505"/>
      <c r="BR41" s="505"/>
      <c r="BS41" s="505"/>
      <c r="BT41" s="505"/>
      <c r="BU41" s="505"/>
      <c r="BV41" s="505"/>
      <c r="BW41" s="505"/>
      <c r="BX41" s="505"/>
      <c r="BY41" s="505"/>
      <c r="BZ41" s="505"/>
      <c r="CA41" s="505"/>
      <c r="CB41" s="505"/>
      <c r="CC41" s="505"/>
      <c r="CD41" s="505"/>
      <c r="CE41" s="505"/>
      <c r="CF41" s="505"/>
      <c r="CG41" s="505"/>
      <c r="CH41" s="505"/>
      <c r="CI41" s="505"/>
      <c r="CJ41" s="505"/>
      <c r="CK41" s="505"/>
      <c r="CL41" s="505"/>
      <c r="CM41" s="505"/>
      <c r="CN41" s="505"/>
      <c r="CO41" s="505"/>
      <c r="CP41" s="505"/>
      <c r="CQ41" s="505"/>
      <c r="CR41" s="505"/>
      <c r="CS41" s="505"/>
      <c r="CT41" s="505"/>
    </row>
    <row r="42" spans="1:98" s="475" customFormat="1" ht="6.75" customHeight="1">
      <c r="B42" s="548"/>
      <c r="C42" s="1619" t="s">
        <v>144</v>
      </c>
      <c r="D42" s="1619"/>
      <c r="E42" s="794"/>
      <c r="F42" s="794"/>
      <c r="G42" s="794"/>
      <c r="H42" s="794"/>
      <c r="I42" s="794"/>
      <c r="J42" s="794"/>
      <c r="K42" s="795"/>
      <c r="L42" s="795"/>
      <c r="M42" s="616"/>
      <c r="O42" s="480"/>
      <c r="P42" s="480"/>
      <c r="Q42" s="480"/>
      <c r="R42" s="480"/>
      <c r="S42" s="480"/>
      <c r="T42" s="480"/>
      <c r="U42" s="480"/>
      <c r="V42" s="480"/>
      <c r="W42" s="480"/>
      <c r="X42" s="480"/>
      <c r="Y42" s="480"/>
      <c r="Z42" s="480"/>
      <c r="AA42" s="480"/>
      <c r="AB42" s="480"/>
      <c r="AC42" s="480"/>
      <c r="AD42" s="480"/>
      <c r="AE42" s="480"/>
      <c r="AF42" s="480"/>
      <c r="AG42" s="480"/>
      <c r="AH42" s="480"/>
      <c r="AI42" s="480"/>
      <c r="AJ42" s="480"/>
      <c r="AK42" s="505"/>
      <c r="AL42" s="505"/>
      <c r="AM42" s="505"/>
      <c r="AN42" s="505"/>
      <c r="AO42" s="505"/>
      <c r="AP42" s="505"/>
      <c r="AQ42" s="505"/>
      <c r="AR42" s="505"/>
      <c r="AS42" s="505"/>
      <c r="AT42" s="505"/>
      <c r="AU42" s="505"/>
      <c r="AV42" s="505"/>
      <c r="AW42" s="505"/>
      <c r="AX42" s="505"/>
      <c r="AY42" s="505"/>
      <c r="AZ42" s="505"/>
      <c r="BA42" s="505"/>
      <c r="BB42" s="505"/>
      <c r="BC42" s="505"/>
      <c r="BD42" s="505"/>
      <c r="BE42" s="505"/>
      <c r="BF42" s="505"/>
      <c r="BG42" s="505"/>
      <c r="BH42" s="505"/>
      <c r="BI42" s="505"/>
      <c r="BJ42" s="505"/>
      <c r="BK42" s="505"/>
      <c r="BL42" s="505"/>
      <c r="BM42" s="505"/>
      <c r="BN42" s="505"/>
      <c r="BO42" s="505"/>
      <c r="BP42" s="505"/>
      <c r="BQ42" s="505"/>
      <c r="BR42" s="505"/>
      <c r="BS42" s="505"/>
      <c r="BT42" s="505"/>
      <c r="BU42" s="505"/>
      <c r="BV42" s="505"/>
      <c r="BW42" s="505"/>
      <c r="BX42" s="505"/>
      <c r="BY42" s="505"/>
      <c r="BZ42" s="505"/>
      <c r="CA42" s="505"/>
      <c r="CB42" s="505"/>
      <c r="CC42" s="505"/>
      <c r="CD42" s="505"/>
      <c r="CE42" s="505"/>
      <c r="CF42" s="505"/>
      <c r="CG42" s="505"/>
      <c r="CH42" s="505"/>
      <c r="CI42" s="505"/>
      <c r="CJ42" s="505"/>
      <c r="CK42" s="505"/>
      <c r="CL42" s="505"/>
      <c r="CM42" s="505"/>
      <c r="CN42" s="505"/>
      <c r="CO42" s="505"/>
      <c r="CP42" s="505"/>
      <c r="CQ42" s="505"/>
      <c r="CR42" s="505"/>
      <c r="CS42" s="505"/>
      <c r="CT42" s="505"/>
    </row>
    <row r="43" spans="1:98" ht="13.5" customHeight="1">
      <c r="A43" s="475"/>
      <c r="B43" s="548"/>
      <c r="C43" s="1619"/>
      <c r="D43" s="1619"/>
      <c r="E43" s="1733">
        <v>2014</v>
      </c>
      <c r="F43" s="1733"/>
      <c r="G43" s="1733"/>
      <c r="H43" s="1733"/>
      <c r="I43" s="1733"/>
      <c r="J43" s="1733"/>
      <c r="K43" s="1737" t="str">
        <f xml:space="preserve"> CONCATENATE("valor médio de ",J7,E6)</f>
        <v>valor médio de ago.2014</v>
      </c>
      <c r="L43" s="493"/>
      <c r="M43" s="485"/>
      <c r="N43" s="475"/>
      <c r="AK43" s="505"/>
      <c r="AL43" s="505"/>
      <c r="AM43" s="505"/>
      <c r="AN43" s="505"/>
      <c r="AO43" s="505"/>
      <c r="AP43" s="505"/>
      <c r="AQ43" s="505"/>
      <c r="AR43" s="505"/>
      <c r="AS43" s="505"/>
      <c r="AT43" s="505"/>
      <c r="AU43" s="505"/>
      <c r="AV43" s="505"/>
      <c r="AW43" s="505"/>
      <c r="AX43" s="505"/>
      <c r="AY43" s="505"/>
      <c r="AZ43" s="505"/>
      <c r="BA43" s="505"/>
      <c r="BB43" s="505"/>
      <c r="BC43" s="505"/>
      <c r="BD43" s="505"/>
      <c r="BE43" s="505"/>
      <c r="BF43" s="505"/>
      <c r="BG43" s="505"/>
      <c r="BH43" s="505"/>
      <c r="BI43" s="505"/>
      <c r="BJ43" s="505"/>
      <c r="BK43" s="505"/>
      <c r="BL43" s="505"/>
      <c r="BM43" s="505"/>
      <c r="BN43" s="505"/>
      <c r="BO43" s="505"/>
      <c r="BP43" s="505"/>
      <c r="BQ43" s="505"/>
      <c r="BR43" s="505"/>
      <c r="BS43" s="505"/>
      <c r="BT43" s="505"/>
      <c r="BU43" s="505"/>
      <c r="BV43" s="505"/>
      <c r="BW43" s="505"/>
      <c r="BX43" s="505"/>
      <c r="BY43" s="505"/>
      <c r="BZ43" s="505"/>
      <c r="CA43" s="505"/>
      <c r="CB43" s="505"/>
      <c r="CC43" s="505"/>
      <c r="CD43" s="505"/>
      <c r="CE43" s="505"/>
      <c r="CF43" s="505"/>
      <c r="CG43" s="505"/>
      <c r="CH43" s="505"/>
      <c r="CI43" s="505"/>
      <c r="CJ43" s="505"/>
      <c r="CK43" s="505"/>
      <c r="CL43" s="505"/>
      <c r="CM43" s="505"/>
      <c r="CN43" s="505"/>
      <c r="CO43" s="505"/>
      <c r="CP43" s="505"/>
      <c r="CQ43" s="505"/>
      <c r="CR43" s="505"/>
      <c r="CS43" s="505"/>
      <c r="CT43" s="505"/>
    </row>
    <row r="44" spans="1:98" ht="13.5" customHeight="1">
      <c r="A44" s="475"/>
      <c r="B44" s="548"/>
      <c r="C44" s="490"/>
      <c r="D44" s="490"/>
      <c r="E44" s="868" t="str">
        <f t="shared" ref="E44:J44" si="7">+E7</f>
        <v>mar.</v>
      </c>
      <c r="F44" s="868" t="str">
        <f t="shared" si="7"/>
        <v>abr.</v>
      </c>
      <c r="G44" s="868" t="str">
        <f t="shared" si="7"/>
        <v>mai.</v>
      </c>
      <c r="H44" s="868" t="str">
        <f t="shared" si="7"/>
        <v>jun.</v>
      </c>
      <c r="I44" s="868" t="str">
        <f t="shared" si="7"/>
        <v>jul.</v>
      </c>
      <c r="J44" s="868" t="str">
        <f t="shared" si="7"/>
        <v>ago.</v>
      </c>
      <c r="K44" s="1738" t="e">
        <f xml:space="preserve"> CONCATENATE("valor médio de ",#REF!,#REF!)</f>
        <v>#REF!</v>
      </c>
      <c r="L44" s="493"/>
      <c r="M44" s="616"/>
      <c r="N44" s="475"/>
      <c r="AK44" s="505"/>
      <c r="AL44" s="505"/>
      <c r="AM44" s="505"/>
      <c r="AN44" s="505"/>
      <c r="AO44" s="505"/>
      <c r="AP44" s="505"/>
      <c r="AQ44" s="505"/>
      <c r="AR44" s="505"/>
      <c r="AS44" s="505"/>
      <c r="AT44" s="505"/>
      <c r="AU44" s="505"/>
      <c r="AV44" s="505"/>
      <c r="AW44" s="505"/>
      <c r="AX44" s="505"/>
      <c r="AY44" s="505"/>
      <c r="AZ44" s="505"/>
      <c r="BA44" s="505"/>
      <c r="BB44" s="505"/>
      <c r="BC44" s="505"/>
      <c r="BD44" s="505"/>
      <c r="BE44" s="505"/>
      <c r="BF44" s="505"/>
      <c r="BG44" s="505"/>
      <c r="BH44" s="505"/>
      <c r="BI44" s="505"/>
      <c r="BJ44" s="505"/>
      <c r="BK44" s="505"/>
      <c r="BL44" s="505"/>
      <c r="BM44" s="505"/>
      <c r="BN44" s="505"/>
      <c r="BO44" s="505"/>
      <c r="BP44" s="505"/>
      <c r="BQ44" s="505"/>
      <c r="BR44" s="505"/>
      <c r="BS44" s="505"/>
      <c r="BT44" s="505"/>
      <c r="BU44" s="505"/>
      <c r="BV44" s="505"/>
      <c r="BW44" s="505"/>
      <c r="BX44" s="505"/>
      <c r="BY44" s="505"/>
      <c r="BZ44" s="505"/>
      <c r="CA44" s="505"/>
      <c r="CB44" s="505"/>
      <c r="CC44" s="505"/>
      <c r="CD44" s="505"/>
      <c r="CE44" s="505"/>
      <c r="CF44" s="505"/>
      <c r="CG44" s="505"/>
      <c r="CH44" s="505"/>
      <c r="CI44" s="505"/>
      <c r="CJ44" s="505"/>
      <c r="CK44" s="505"/>
      <c r="CL44" s="505"/>
      <c r="CM44" s="505"/>
      <c r="CN44" s="505"/>
      <c r="CO44" s="505"/>
      <c r="CP44" s="505"/>
      <c r="CQ44" s="505"/>
      <c r="CR44" s="505"/>
      <c r="CS44" s="505"/>
      <c r="CT44" s="505"/>
    </row>
    <row r="45" spans="1:98" s="498" customFormat="1" ht="14.25" customHeight="1">
      <c r="A45" s="495"/>
      <c r="B45" s="796"/>
      <c r="C45" s="1484" t="s">
        <v>68</v>
      </c>
      <c r="D45" s="572"/>
      <c r="E45" s="451">
        <v>221558</v>
      </c>
      <c r="F45" s="451">
        <v>224145</v>
      </c>
      <c r="G45" s="451">
        <v>220581</v>
      </c>
      <c r="H45" s="451">
        <v>218426</v>
      </c>
      <c r="I45" s="451">
        <v>216845</v>
      </c>
      <c r="J45" s="451">
        <v>212147</v>
      </c>
      <c r="K45" s="899">
        <v>91.096175326119194</v>
      </c>
      <c r="L45" s="401"/>
      <c r="M45" s="797"/>
      <c r="N45" s="495"/>
      <c r="O45" s="931"/>
      <c r="P45" s="930"/>
      <c r="Q45" s="931"/>
      <c r="R45" s="931"/>
      <c r="S45" s="480"/>
      <c r="T45" s="480"/>
      <c r="U45" s="480"/>
      <c r="V45" s="480"/>
      <c r="W45" s="480"/>
      <c r="X45" s="480"/>
      <c r="Y45" s="480"/>
      <c r="Z45" s="480"/>
      <c r="AA45" s="480"/>
      <c r="AB45" s="480"/>
      <c r="AC45" s="480"/>
      <c r="AD45" s="480"/>
      <c r="AE45" s="480"/>
      <c r="AF45" s="480"/>
      <c r="AG45" s="480"/>
      <c r="AH45" s="480"/>
      <c r="AI45" s="480"/>
      <c r="AJ45" s="480"/>
      <c r="AK45" s="505"/>
      <c r="AL45" s="505"/>
      <c r="AM45" s="505"/>
      <c r="AN45" s="869"/>
      <c r="AO45" s="869"/>
      <c r="AP45" s="869"/>
      <c r="AQ45" s="869"/>
      <c r="AR45" s="869"/>
      <c r="AS45" s="869"/>
      <c r="AT45" s="869"/>
      <c r="AU45" s="869"/>
      <c r="AV45" s="869"/>
      <c r="AW45" s="869"/>
      <c r="AX45" s="869"/>
      <c r="AY45" s="869"/>
      <c r="AZ45" s="869"/>
      <c r="BA45" s="869"/>
      <c r="BB45" s="869"/>
      <c r="BC45" s="869"/>
      <c r="BD45" s="869"/>
      <c r="BE45" s="869"/>
      <c r="BF45" s="869"/>
      <c r="BG45" s="869"/>
      <c r="BH45" s="869"/>
      <c r="BI45" s="869"/>
      <c r="BJ45" s="869"/>
      <c r="BK45" s="869"/>
      <c r="BL45" s="869"/>
      <c r="BM45" s="869"/>
      <c r="BN45" s="869"/>
      <c r="BO45" s="869"/>
      <c r="BP45" s="869"/>
      <c r="BQ45" s="869"/>
      <c r="BR45" s="869"/>
      <c r="BS45" s="869"/>
      <c r="BT45" s="869"/>
      <c r="BU45" s="869"/>
      <c r="BV45" s="869"/>
      <c r="BW45" s="869"/>
      <c r="BX45" s="869"/>
      <c r="BY45" s="869"/>
      <c r="BZ45" s="869"/>
      <c r="CA45" s="869"/>
      <c r="CB45" s="869"/>
      <c r="CC45" s="869"/>
      <c r="CD45" s="869"/>
      <c r="CE45" s="869"/>
      <c r="CF45" s="869"/>
      <c r="CG45" s="869"/>
      <c r="CH45" s="869"/>
      <c r="CI45" s="869"/>
      <c r="CJ45" s="869"/>
      <c r="CK45" s="869"/>
      <c r="CL45" s="869"/>
      <c r="CM45" s="869"/>
      <c r="CN45" s="869"/>
      <c r="CO45" s="869"/>
      <c r="CP45" s="869"/>
      <c r="CQ45" s="869"/>
      <c r="CR45" s="869"/>
      <c r="CS45" s="869"/>
      <c r="CT45" s="869"/>
    </row>
    <row r="46" spans="1:98" ht="15" customHeight="1">
      <c r="A46" s="475"/>
      <c r="B46" s="548"/>
      <c r="C46" s="128" t="s">
        <v>62</v>
      </c>
      <c r="D46" s="483"/>
      <c r="E46" s="398">
        <v>10840</v>
      </c>
      <c r="F46" s="398">
        <v>10829</v>
      </c>
      <c r="G46" s="398">
        <v>10743</v>
      </c>
      <c r="H46" s="398">
        <v>10736</v>
      </c>
      <c r="I46" s="398">
        <v>10928</v>
      </c>
      <c r="J46" s="398">
        <v>10770</v>
      </c>
      <c r="K46" s="874">
        <v>96.401411353390401</v>
      </c>
      <c r="L46" s="401"/>
      <c r="M46" s="616"/>
      <c r="N46" s="475"/>
      <c r="AK46" s="505"/>
      <c r="AL46" s="505"/>
      <c r="AM46" s="505"/>
      <c r="AN46" s="505"/>
      <c r="AO46" s="505"/>
      <c r="AP46" s="505"/>
      <c r="AQ46" s="505"/>
      <c r="AR46" s="505"/>
      <c r="AS46" s="505"/>
      <c r="AT46" s="505"/>
      <c r="AU46" s="505"/>
      <c r="AV46" s="505"/>
      <c r="AW46" s="505"/>
      <c r="AX46" s="505"/>
      <c r="AY46" s="505"/>
      <c r="AZ46" s="505"/>
      <c r="BA46" s="505"/>
      <c r="BB46" s="505"/>
      <c r="BC46" s="505"/>
      <c r="BD46" s="505"/>
      <c r="BE46" s="505"/>
      <c r="BF46" s="505"/>
      <c r="BG46" s="505"/>
      <c r="BH46" s="505"/>
      <c r="BI46" s="505"/>
      <c r="BJ46" s="505"/>
      <c r="BK46" s="505"/>
      <c r="BL46" s="505"/>
      <c r="BM46" s="505"/>
      <c r="BN46" s="505"/>
      <c r="BO46" s="505"/>
      <c r="BP46" s="505"/>
      <c r="BQ46" s="505"/>
      <c r="BR46" s="505"/>
      <c r="BS46" s="505"/>
      <c r="BT46" s="505"/>
      <c r="BU46" s="505"/>
      <c r="BV46" s="505"/>
      <c r="BW46" s="505"/>
      <c r="BX46" s="505"/>
      <c r="BY46" s="505"/>
      <c r="BZ46" s="505"/>
      <c r="CA46" s="505"/>
      <c r="CB46" s="505"/>
      <c r="CC46" s="505"/>
      <c r="CD46" s="505"/>
      <c r="CE46" s="505"/>
      <c r="CF46" s="505"/>
      <c r="CG46" s="505"/>
      <c r="CH46" s="505"/>
      <c r="CI46" s="505"/>
      <c r="CJ46" s="505"/>
      <c r="CK46" s="505"/>
      <c r="CL46" s="505"/>
      <c r="CM46" s="505"/>
      <c r="CN46" s="505"/>
      <c r="CO46" s="505"/>
      <c r="CP46" s="505"/>
      <c r="CQ46" s="505"/>
      <c r="CR46" s="505"/>
      <c r="CS46" s="505"/>
      <c r="CT46" s="505"/>
    </row>
    <row r="47" spans="1:98" ht="11.65" customHeight="1">
      <c r="A47" s="475"/>
      <c r="B47" s="548"/>
      <c r="C47" s="128" t="s">
        <v>55</v>
      </c>
      <c r="D47" s="483"/>
      <c r="E47" s="398">
        <v>4366</v>
      </c>
      <c r="F47" s="398">
        <v>4369</v>
      </c>
      <c r="G47" s="398">
        <v>4270</v>
      </c>
      <c r="H47" s="398">
        <v>4236</v>
      </c>
      <c r="I47" s="398">
        <v>4327</v>
      </c>
      <c r="J47" s="398">
        <v>4227</v>
      </c>
      <c r="K47" s="874">
        <v>88.457048802946602</v>
      </c>
      <c r="L47" s="401"/>
      <c r="M47" s="616"/>
      <c r="N47" s="475"/>
      <c r="AK47" s="505"/>
      <c r="AL47" s="505"/>
      <c r="AM47" s="505"/>
      <c r="AN47" s="505"/>
      <c r="AO47" s="505"/>
      <c r="AP47" s="505"/>
      <c r="AQ47" s="505"/>
      <c r="AR47" s="505"/>
      <c r="AS47" s="505"/>
      <c r="AT47" s="505"/>
      <c r="AU47" s="505"/>
      <c r="AV47" s="505"/>
      <c r="AW47" s="505"/>
      <c r="AX47" s="505"/>
      <c r="AY47" s="505"/>
      <c r="AZ47" s="505"/>
      <c r="BA47" s="505"/>
      <c r="BB47" s="505"/>
      <c r="BC47" s="505"/>
      <c r="BD47" s="505"/>
      <c r="BE47" s="505"/>
      <c r="BF47" s="505"/>
      <c r="BG47" s="505"/>
      <c r="BH47" s="505"/>
      <c r="BI47" s="505"/>
      <c r="BJ47" s="505"/>
      <c r="BK47" s="505"/>
      <c r="BL47" s="505"/>
      <c r="BM47" s="505"/>
      <c r="BN47" s="505"/>
      <c r="BO47" s="505"/>
      <c r="BP47" s="505"/>
      <c r="BQ47" s="505"/>
      <c r="BR47" s="505"/>
      <c r="BS47" s="505"/>
      <c r="BT47" s="505"/>
      <c r="BU47" s="505"/>
      <c r="BV47" s="505"/>
      <c r="BW47" s="505"/>
      <c r="BX47" s="505"/>
      <c r="BY47" s="505"/>
      <c r="BZ47" s="505"/>
      <c r="CA47" s="505"/>
      <c r="CB47" s="505"/>
      <c r="CC47" s="505"/>
      <c r="CD47" s="505"/>
      <c r="CE47" s="505"/>
      <c r="CF47" s="505"/>
      <c r="CG47" s="505"/>
      <c r="CH47" s="505"/>
      <c r="CI47" s="505"/>
      <c r="CJ47" s="505"/>
      <c r="CK47" s="505"/>
      <c r="CL47" s="505"/>
      <c r="CM47" s="505"/>
      <c r="CN47" s="505"/>
      <c r="CO47" s="505"/>
      <c r="CP47" s="505"/>
      <c r="CQ47" s="505"/>
      <c r="CR47" s="505"/>
      <c r="CS47" s="505"/>
      <c r="CT47" s="505"/>
    </row>
    <row r="48" spans="1:98" ht="11.65" customHeight="1">
      <c r="A48" s="475"/>
      <c r="B48" s="548"/>
      <c r="C48" s="128" t="s">
        <v>64</v>
      </c>
      <c r="D48" s="483"/>
      <c r="E48" s="398">
        <v>8240</v>
      </c>
      <c r="F48" s="398">
        <v>8323</v>
      </c>
      <c r="G48" s="398">
        <v>8186</v>
      </c>
      <c r="H48" s="398">
        <v>8126</v>
      </c>
      <c r="I48" s="398">
        <v>8019</v>
      </c>
      <c r="J48" s="398">
        <v>7813</v>
      </c>
      <c r="K48" s="874">
        <v>93.834211869814894</v>
      </c>
      <c r="L48" s="401"/>
      <c r="M48" s="616"/>
      <c r="N48" s="475"/>
      <c r="AK48" s="505"/>
      <c r="AL48" s="505"/>
      <c r="AM48" s="505"/>
      <c r="AN48" s="505"/>
      <c r="AO48" s="505"/>
      <c r="AP48" s="505"/>
      <c r="AQ48" s="505"/>
      <c r="AR48" s="505"/>
      <c r="AS48" s="505"/>
      <c r="AT48" s="505"/>
      <c r="AU48" s="505"/>
      <c r="AV48" s="505"/>
      <c r="AW48" s="505"/>
      <c r="AX48" s="505"/>
      <c r="AY48" s="505"/>
      <c r="AZ48" s="505"/>
      <c r="BA48" s="505"/>
      <c r="BB48" s="505"/>
      <c r="BC48" s="505"/>
      <c r="BD48" s="505"/>
      <c r="BE48" s="505"/>
      <c r="BF48" s="505"/>
      <c r="BG48" s="505"/>
      <c r="BH48" s="505"/>
      <c r="BI48" s="505"/>
      <c r="BJ48" s="505"/>
      <c r="BK48" s="505"/>
      <c r="BL48" s="505"/>
      <c r="BM48" s="505"/>
      <c r="BN48" s="505"/>
      <c r="BO48" s="505"/>
      <c r="BP48" s="505"/>
      <c r="BQ48" s="505"/>
      <c r="BR48" s="505"/>
      <c r="BS48" s="505"/>
      <c r="BT48" s="505"/>
      <c r="BU48" s="505"/>
      <c r="BV48" s="505"/>
      <c r="BW48" s="505"/>
      <c r="BX48" s="505"/>
      <c r="BY48" s="505"/>
      <c r="BZ48" s="505"/>
      <c r="CA48" s="505"/>
      <c r="CB48" s="505"/>
      <c r="CC48" s="505"/>
      <c r="CD48" s="505"/>
      <c r="CE48" s="505"/>
      <c r="CF48" s="505"/>
      <c r="CG48" s="505"/>
      <c r="CH48" s="505"/>
      <c r="CI48" s="505"/>
      <c r="CJ48" s="505"/>
      <c r="CK48" s="505"/>
      <c r="CL48" s="505"/>
      <c r="CM48" s="505"/>
      <c r="CN48" s="505"/>
      <c r="CO48" s="505"/>
      <c r="CP48" s="505"/>
      <c r="CQ48" s="505"/>
      <c r="CR48" s="505"/>
      <c r="CS48" s="505"/>
      <c r="CT48" s="505"/>
    </row>
    <row r="49" spans="1:98" ht="11.65" customHeight="1">
      <c r="A49" s="475"/>
      <c r="B49" s="548"/>
      <c r="C49" s="128" t="s">
        <v>66</v>
      </c>
      <c r="D49" s="483"/>
      <c r="E49" s="398">
        <v>1592</v>
      </c>
      <c r="F49" s="398">
        <v>1554</v>
      </c>
      <c r="G49" s="398">
        <v>1558</v>
      </c>
      <c r="H49" s="398">
        <v>1641</v>
      </c>
      <c r="I49" s="398">
        <v>1668</v>
      </c>
      <c r="J49" s="398">
        <v>1669</v>
      </c>
      <c r="K49" s="874">
        <v>96.586318615751793</v>
      </c>
      <c r="L49" s="798"/>
      <c r="M49" s="475"/>
      <c r="N49" s="475"/>
      <c r="AK49" s="505"/>
      <c r="AL49" s="505"/>
      <c r="AM49" s="505"/>
      <c r="AN49" s="505"/>
      <c r="AO49" s="505"/>
      <c r="AP49" s="505"/>
      <c r="AQ49" s="505"/>
      <c r="AR49" s="505"/>
      <c r="AS49" s="505"/>
      <c r="AT49" s="505"/>
      <c r="AU49" s="505"/>
      <c r="AV49" s="505"/>
      <c r="AW49" s="505"/>
      <c r="AX49" s="505"/>
      <c r="AY49" s="505"/>
      <c r="AZ49" s="505"/>
      <c r="BA49" s="505"/>
      <c r="BB49" s="505"/>
      <c r="BC49" s="505"/>
      <c r="BD49" s="505"/>
      <c r="BE49" s="505"/>
      <c r="BF49" s="505"/>
      <c r="BG49" s="505"/>
      <c r="BH49" s="505"/>
      <c r="BI49" s="505"/>
      <c r="BJ49" s="505"/>
      <c r="BK49" s="505"/>
      <c r="BL49" s="505"/>
      <c r="BM49" s="505"/>
      <c r="BN49" s="505"/>
      <c r="BO49" s="505"/>
      <c r="BP49" s="505"/>
      <c r="BQ49" s="505"/>
      <c r="BR49" s="505"/>
      <c r="BS49" s="505"/>
      <c r="BT49" s="505"/>
      <c r="BU49" s="505"/>
      <c r="BV49" s="505"/>
      <c r="BW49" s="505"/>
      <c r="BX49" s="505"/>
      <c r="BY49" s="505"/>
      <c r="BZ49" s="505"/>
      <c r="CA49" s="505"/>
      <c r="CB49" s="505"/>
      <c r="CC49" s="505"/>
      <c r="CD49" s="505"/>
      <c r="CE49" s="505"/>
      <c r="CF49" s="505"/>
      <c r="CG49" s="505"/>
      <c r="CH49" s="505"/>
      <c r="CI49" s="505"/>
      <c r="CJ49" s="505"/>
      <c r="CK49" s="505"/>
      <c r="CL49" s="505"/>
      <c r="CM49" s="505"/>
      <c r="CN49" s="505"/>
      <c r="CO49" s="505"/>
      <c r="CP49" s="505"/>
      <c r="CQ49" s="505"/>
      <c r="CR49" s="505"/>
      <c r="CS49" s="505"/>
      <c r="CT49" s="505"/>
    </row>
    <row r="50" spans="1:98" ht="11.65" customHeight="1">
      <c r="A50" s="475"/>
      <c r="B50" s="548"/>
      <c r="C50" s="128" t="s">
        <v>75</v>
      </c>
      <c r="D50" s="483"/>
      <c r="E50" s="398">
        <v>3654</v>
      </c>
      <c r="F50" s="398">
        <v>3686</v>
      </c>
      <c r="G50" s="398">
        <v>3628</v>
      </c>
      <c r="H50" s="398">
        <v>3552</v>
      </c>
      <c r="I50" s="398">
        <v>3585</v>
      </c>
      <c r="J50" s="398">
        <v>3401</v>
      </c>
      <c r="K50" s="874">
        <v>87.247802104065997</v>
      </c>
      <c r="L50" s="798"/>
      <c r="M50" s="475"/>
      <c r="N50" s="475"/>
      <c r="AK50" s="505"/>
      <c r="AL50" s="505"/>
      <c r="AM50" s="505"/>
      <c r="AN50" s="505"/>
      <c r="AO50" s="505"/>
      <c r="AP50" s="505"/>
      <c r="AQ50" s="505"/>
      <c r="AR50" s="505"/>
      <c r="AS50" s="505"/>
      <c r="AT50" s="505"/>
      <c r="AU50" s="505"/>
      <c r="AV50" s="505"/>
      <c r="AW50" s="505"/>
      <c r="AX50" s="505"/>
      <c r="AY50" s="505"/>
      <c r="AZ50" s="505"/>
      <c r="BA50" s="505"/>
      <c r="BB50" s="505"/>
      <c r="BC50" s="505"/>
      <c r="BD50" s="505"/>
      <c r="BE50" s="505"/>
      <c r="BF50" s="505"/>
      <c r="BG50" s="505"/>
      <c r="BH50" s="505"/>
      <c r="BI50" s="505"/>
      <c r="BJ50" s="505"/>
      <c r="BK50" s="505"/>
      <c r="BL50" s="505"/>
      <c r="BM50" s="505"/>
      <c r="BN50" s="505"/>
      <c r="BO50" s="505"/>
      <c r="BP50" s="505"/>
      <c r="BQ50" s="505"/>
      <c r="BR50" s="505"/>
      <c r="BS50" s="505"/>
      <c r="BT50" s="505"/>
      <c r="BU50" s="505"/>
      <c r="BV50" s="505"/>
      <c r="BW50" s="505"/>
      <c r="BX50" s="505"/>
      <c r="BY50" s="505"/>
      <c r="BZ50" s="505"/>
      <c r="CA50" s="505"/>
      <c r="CB50" s="505"/>
      <c r="CC50" s="505"/>
      <c r="CD50" s="505"/>
      <c r="CE50" s="505"/>
      <c r="CF50" s="505"/>
      <c r="CG50" s="505"/>
      <c r="CH50" s="505"/>
      <c r="CI50" s="505"/>
      <c r="CJ50" s="505"/>
      <c r="CK50" s="505"/>
      <c r="CL50" s="505"/>
      <c r="CM50" s="505"/>
      <c r="CN50" s="505"/>
      <c r="CO50" s="505"/>
      <c r="CP50" s="505"/>
      <c r="CQ50" s="505"/>
      <c r="CR50" s="505"/>
      <c r="CS50" s="505"/>
      <c r="CT50" s="505"/>
    </row>
    <row r="51" spans="1:98" ht="11.65" customHeight="1">
      <c r="A51" s="475"/>
      <c r="B51" s="548"/>
      <c r="C51" s="128" t="s">
        <v>61</v>
      </c>
      <c r="D51" s="483"/>
      <c r="E51" s="398">
        <v>7101</v>
      </c>
      <c r="F51" s="398">
        <v>7122</v>
      </c>
      <c r="G51" s="398">
        <v>7004</v>
      </c>
      <c r="H51" s="398">
        <v>7114</v>
      </c>
      <c r="I51" s="398">
        <v>7135</v>
      </c>
      <c r="J51" s="398">
        <v>6826</v>
      </c>
      <c r="K51" s="874">
        <v>100.535145433392</v>
      </c>
      <c r="L51" s="798"/>
      <c r="M51" s="475"/>
      <c r="N51" s="475"/>
      <c r="AK51" s="505"/>
      <c r="AL51" s="505"/>
      <c r="AM51" s="505"/>
      <c r="AN51" s="505"/>
      <c r="AO51" s="505"/>
      <c r="AP51" s="505"/>
      <c r="AQ51" s="505"/>
      <c r="AR51" s="505"/>
      <c r="AS51" s="505"/>
      <c r="AT51" s="505"/>
      <c r="AU51" s="505"/>
      <c r="AV51" s="505"/>
      <c r="AW51" s="505"/>
      <c r="AX51" s="505"/>
      <c r="AY51" s="505"/>
      <c r="AZ51" s="505"/>
      <c r="BA51" s="505"/>
      <c r="BB51" s="505"/>
      <c r="BC51" s="505"/>
      <c r="BD51" s="505"/>
      <c r="BE51" s="505"/>
      <c r="BF51" s="505"/>
      <c r="BG51" s="505"/>
      <c r="BH51" s="505"/>
      <c r="BI51" s="505"/>
      <c r="BJ51" s="505"/>
      <c r="BK51" s="505"/>
      <c r="BL51" s="505"/>
      <c r="BM51" s="505"/>
      <c r="BN51" s="505"/>
      <c r="BO51" s="505"/>
      <c r="BP51" s="505"/>
      <c r="BQ51" s="505"/>
      <c r="BR51" s="505"/>
      <c r="BS51" s="505"/>
      <c r="BT51" s="505"/>
      <c r="BU51" s="505"/>
      <c r="BV51" s="505"/>
      <c r="BW51" s="505"/>
      <c r="BX51" s="505"/>
      <c r="BY51" s="505"/>
      <c r="BZ51" s="505"/>
      <c r="CA51" s="505"/>
      <c r="CB51" s="505"/>
      <c r="CC51" s="505"/>
      <c r="CD51" s="505"/>
      <c r="CE51" s="505"/>
      <c r="CF51" s="505"/>
      <c r="CG51" s="505"/>
      <c r="CH51" s="505"/>
      <c r="CI51" s="505"/>
      <c r="CJ51" s="505"/>
      <c r="CK51" s="505"/>
      <c r="CL51" s="505"/>
      <c r="CM51" s="505"/>
      <c r="CN51" s="505"/>
      <c r="CO51" s="505"/>
      <c r="CP51" s="505"/>
      <c r="CQ51" s="505"/>
      <c r="CR51" s="505"/>
      <c r="CS51" s="505"/>
      <c r="CT51" s="505"/>
    </row>
    <row r="52" spans="1:98" ht="11.65" customHeight="1">
      <c r="A52" s="475"/>
      <c r="B52" s="548"/>
      <c r="C52" s="128" t="s">
        <v>56</v>
      </c>
      <c r="D52" s="483"/>
      <c r="E52" s="398">
        <v>3754</v>
      </c>
      <c r="F52" s="398">
        <v>3770</v>
      </c>
      <c r="G52" s="398">
        <v>3736</v>
      </c>
      <c r="H52" s="398">
        <v>3779</v>
      </c>
      <c r="I52" s="398">
        <v>3783</v>
      </c>
      <c r="J52" s="398">
        <v>3591</v>
      </c>
      <c r="K52" s="874">
        <v>87.230424605334804</v>
      </c>
      <c r="L52" s="798"/>
      <c r="M52" s="475"/>
      <c r="N52" s="475"/>
    </row>
    <row r="53" spans="1:98" ht="11.65" customHeight="1">
      <c r="A53" s="475"/>
      <c r="B53" s="548"/>
      <c r="C53" s="128" t="s">
        <v>74</v>
      </c>
      <c r="D53" s="483"/>
      <c r="E53" s="398">
        <v>7337</v>
      </c>
      <c r="F53" s="398">
        <v>7387</v>
      </c>
      <c r="G53" s="398">
        <v>7231</v>
      </c>
      <c r="H53" s="398">
        <v>7154</v>
      </c>
      <c r="I53" s="398">
        <v>6880</v>
      </c>
      <c r="J53" s="398">
        <v>6558</v>
      </c>
      <c r="K53" s="874">
        <v>93.0959625036906</v>
      </c>
      <c r="L53" s="798"/>
      <c r="M53" s="475"/>
      <c r="N53" s="475"/>
    </row>
    <row r="54" spans="1:98" ht="11.65" customHeight="1">
      <c r="A54" s="475"/>
      <c r="B54" s="548"/>
      <c r="C54" s="128" t="s">
        <v>76</v>
      </c>
      <c r="D54" s="483"/>
      <c r="E54" s="398">
        <v>3303</v>
      </c>
      <c r="F54" s="398">
        <v>3333</v>
      </c>
      <c r="G54" s="398">
        <v>3233</v>
      </c>
      <c r="H54" s="398">
        <v>3122</v>
      </c>
      <c r="I54" s="398">
        <v>3206</v>
      </c>
      <c r="J54" s="398">
        <v>3067</v>
      </c>
      <c r="K54" s="874">
        <v>85.864511421319804</v>
      </c>
      <c r="L54" s="798"/>
      <c r="M54" s="475"/>
      <c r="N54" s="475"/>
    </row>
    <row r="55" spans="1:98" ht="11.65" customHeight="1">
      <c r="A55" s="475"/>
      <c r="B55" s="548"/>
      <c r="C55" s="128" t="s">
        <v>60</v>
      </c>
      <c r="D55" s="483"/>
      <c r="E55" s="398">
        <v>5320</v>
      </c>
      <c r="F55" s="398">
        <v>5331</v>
      </c>
      <c r="G55" s="398">
        <v>5223</v>
      </c>
      <c r="H55" s="398">
        <v>5188</v>
      </c>
      <c r="I55" s="398">
        <v>5090</v>
      </c>
      <c r="J55" s="398">
        <v>4883</v>
      </c>
      <c r="K55" s="874">
        <v>96.609932162809301</v>
      </c>
      <c r="L55" s="798"/>
      <c r="M55" s="475"/>
      <c r="N55" s="475"/>
    </row>
    <row r="56" spans="1:98" ht="11.65" customHeight="1">
      <c r="A56" s="475"/>
      <c r="B56" s="548"/>
      <c r="C56" s="128" t="s">
        <v>59</v>
      </c>
      <c r="D56" s="483"/>
      <c r="E56" s="398">
        <v>39006</v>
      </c>
      <c r="F56" s="398">
        <v>39599</v>
      </c>
      <c r="G56" s="398">
        <v>38616</v>
      </c>
      <c r="H56" s="398">
        <v>38225</v>
      </c>
      <c r="I56" s="398">
        <v>37783</v>
      </c>
      <c r="J56" s="398">
        <v>37132</v>
      </c>
      <c r="K56" s="874">
        <v>93.702864273321794</v>
      </c>
      <c r="L56" s="798"/>
      <c r="M56" s="475"/>
      <c r="N56" s="475"/>
    </row>
    <row r="57" spans="1:98" ht="11.65" customHeight="1">
      <c r="A57" s="475"/>
      <c r="B57" s="548"/>
      <c r="C57" s="128" t="s">
        <v>57</v>
      </c>
      <c r="D57" s="483"/>
      <c r="E57" s="398">
        <v>3363</v>
      </c>
      <c r="F57" s="398">
        <v>3405</v>
      </c>
      <c r="G57" s="398">
        <v>3227</v>
      </c>
      <c r="H57" s="398">
        <v>3147</v>
      </c>
      <c r="I57" s="398">
        <v>3185</v>
      </c>
      <c r="J57" s="398">
        <v>2993</v>
      </c>
      <c r="K57" s="874">
        <v>89.641056406912298</v>
      </c>
      <c r="L57" s="798"/>
      <c r="M57" s="475"/>
      <c r="N57" s="475"/>
    </row>
    <row r="58" spans="1:98" ht="11.65" customHeight="1">
      <c r="A58" s="475"/>
      <c r="B58" s="548"/>
      <c r="C58" s="128" t="s">
        <v>63</v>
      </c>
      <c r="D58" s="483"/>
      <c r="E58" s="398">
        <v>63964</v>
      </c>
      <c r="F58" s="398">
        <v>64383</v>
      </c>
      <c r="G58" s="398">
        <v>63332</v>
      </c>
      <c r="H58" s="398">
        <v>61155</v>
      </c>
      <c r="I58" s="398">
        <v>59562</v>
      </c>
      <c r="J58" s="398">
        <v>58678</v>
      </c>
      <c r="K58" s="874">
        <v>91.801850240400896</v>
      </c>
      <c r="L58" s="798"/>
      <c r="M58" s="475"/>
      <c r="N58" s="475"/>
    </row>
    <row r="59" spans="1:98" ht="11.65" customHeight="1">
      <c r="A59" s="475"/>
      <c r="B59" s="548"/>
      <c r="C59" s="128" t="s">
        <v>79</v>
      </c>
      <c r="D59" s="483"/>
      <c r="E59" s="398">
        <v>6135</v>
      </c>
      <c r="F59" s="398">
        <v>6188</v>
      </c>
      <c r="G59" s="398">
        <v>5949</v>
      </c>
      <c r="H59" s="398">
        <v>5894</v>
      </c>
      <c r="I59" s="398">
        <v>5703</v>
      </c>
      <c r="J59" s="398">
        <v>5542</v>
      </c>
      <c r="K59" s="874">
        <v>92.209252518112706</v>
      </c>
      <c r="L59" s="798"/>
      <c r="M59" s="475"/>
      <c r="N59" s="475"/>
    </row>
    <row r="60" spans="1:98" ht="11.65" customHeight="1">
      <c r="A60" s="475"/>
      <c r="B60" s="548"/>
      <c r="C60" s="128" t="s">
        <v>58</v>
      </c>
      <c r="D60" s="483"/>
      <c r="E60" s="398">
        <v>16784</v>
      </c>
      <c r="F60" s="398">
        <v>17418</v>
      </c>
      <c r="G60" s="398">
        <v>17251</v>
      </c>
      <c r="H60" s="398">
        <v>17548</v>
      </c>
      <c r="I60" s="398">
        <v>17958</v>
      </c>
      <c r="J60" s="398">
        <v>17950</v>
      </c>
      <c r="K60" s="874">
        <v>98.007122012994202</v>
      </c>
      <c r="L60" s="798"/>
      <c r="M60" s="475"/>
      <c r="N60" s="475"/>
    </row>
    <row r="61" spans="1:98" ht="11.65" customHeight="1">
      <c r="A61" s="475"/>
      <c r="B61" s="548"/>
      <c r="C61" s="128" t="s">
        <v>65</v>
      </c>
      <c r="D61" s="483"/>
      <c r="E61" s="398">
        <v>2491</v>
      </c>
      <c r="F61" s="398">
        <v>2581</v>
      </c>
      <c r="G61" s="398">
        <v>2613</v>
      </c>
      <c r="H61" s="398">
        <v>2649</v>
      </c>
      <c r="I61" s="398">
        <v>2580</v>
      </c>
      <c r="J61" s="398">
        <v>2519</v>
      </c>
      <c r="K61" s="874">
        <v>97.626544523246693</v>
      </c>
      <c r="L61" s="798"/>
      <c r="M61" s="475"/>
      <c r="N61" s="475"/>
    </row>
    <row r="62" spans="1:98" ht="11.65" customHeight="1">
      <c r="A62" s="475"/>
      <c r="B62" s="548"/>
      <c r="C62" s="128" t="s">
        <v>67</v>
      </c>
      <c r="D62" s="483"/>
      <c r="E62" s="398">
        <v>5235</v>
      </c>
      <c r="F62" s="398">
        <v>5350</v>
      </c>
      <c r="G62" s="398">
        <v>5256</v>
      </c>
      <c r="H62" s="398">
        <v>5250</v>
      </c>
      <c r="I62" s="398">
        <v>5175</v>
      </c>
      <c r="J62" s="398">
        <v>5032</v>
      </c>
      <c r="K62" s="874">
        <v>97.269552590266898</v>
      </c>
      <c r="L62" s="798"/>
      <c r="M62" s="475"/>
      <c r="N62" s="475"/>
    </row>
    <row r="63" spans="1:98" ht="11.65" customHeight="1">
      <c r="A63" s="475"/>
      <c r="B63" s="548"/>
      <c r="C63" s="128" t="s">
        <v>77</v>
      </c>
      <c r="D63" s="483"/>
      <c r="E63" s="398">
        <v>6808</v>
      </c>
      <c r="F63" s="398">
        <v>7002</v>
      </c>
      <c r="G63" s="398">
        <v>6901</v>
      </c>
      <c r="H63" s="398">
        <v>6859</v>
      </c>
      <c r="I63" s="398">
        <v>6853</v>
      </c>
      <c r="J63" s="398">
        <v>6821</v>
      </c>
      <c r="K63" s="874">
        <v>91.931717657342702</v>
      </c>
      <c r="L63" s="798"/>
      <c r="M63" s="475"/>
      <c r="N63" s="475"/>
    </row>
    <row r="64" spans="1:98" ht="11.25" customHeight="1">
      <c r="A64" s="475"/>
      <c r="B64" s="548"/>
      <c r="C64" s="128" t="s">
        <v>141</v>
      </c>
      <c r="D64" s="483"/>
      <c r="E64" s="398">
        <v>17426</v>
      </c>
      <c r="F64" s="398">
        <v>17491</v>
      </c>
      <c r="G64" s="398">
        <v>17609</v>
      </c>
      <c r="H64" s="398">
        <v>17984</v>
      </c>
      <c r="I64" s="398">
        <v>18316</v>
      </c>
      <c r="J64" s="398">
        <v>17707</v>
      </c>
      <c r="K64" s="874">
        <v>67.808419108081395</v>
      </c>
      <c r="L64" s="798"/>
      <c r="M64" s="475"/>
      <c r="N64" s="475"/>
    </row>
    <row r="65" spans="1:14" ht="11.65" customHeight="1">
      <c r="A65" s="475"/>
      <c r="B65" s="548"/>
      <c r="C65" s="128" t="s">
        <v>142</v>
      </c>
      <c r="D65" s="483"/>
      <c r="E65" s="398">
        <v>4839</v>
      </c>
      <c r="F65" s="398">
        <v>5024</v>
      </c>
      <c r="G65" s="398">
        <v>5015</v>
      </c>
      <c r="H65" s="398">
        <v>5067</v>
      </c>
      <c r="I65" s="398">
        <v>5109</v>
      </c>
      <c r="J65" s="398">
        <v>4968</v>
      </c>
      <c r="K65" s="874">
        <v>88.769145196724594</v>
      </c>
      <c r="L65" s="798"/>
      <c r="M65" s="475"/>
      <c r="N65" s="475"/>
    </row>
    <row r="66" spans="1:14" s="802" customFormat="1" ht="8.25" customHeight="1">
      <c r="A66" s="799"/>
      <c r="B66" s="800"/>
      <c r="C66" s="1739" t="s">
        <v>673</v>
      </c>
      <c r="D66" s="1739"/>
      <c r="E66" s="1739"/>
      <c r="F66" s="1739"/>
      <c r="G66" s="1739"/>
      <c r="H66" s="1739"/>
      <c r="I66" s="1739"/>
      <c r="J66" s="1739"/>
      <c r="K66" s="1739" t="s">
        <v>648</v>
      </c>
      <c r="L66" s="1739"/>
      <c r="M66" s="801"/>
      <c r="N66" s="799"/>
    </row>
    <row r="67" spans="1:14" ht="10.5" customHeight="1">
      <c r="A67" s="475"/>
      <c r="B67" s="800"/>
      <c r="C67" s="553" t="s">
        <v>424</v>
      </c>
      <c r="D67" s="483"/>
      <c r="E67" s="803"/>
      <c r="F67" s="803"/>
      <c r="G67" s="803"/>
      <c r="H67" s="803"/>
      <c r="I67" s="524" t="s">
        <v>145</v>
      </c>
      <c r="J67" s="675"/>
      <c r="K67" s="675"/>
      <c r="L67" s="675"/>
      <c r="M67" s="616"/>
      <c r="N67" s="475"/>
    </row>
    <row r="68" spans="1:14" ht="9.75" customHeight="1">
      <c r="A68" s="475"/>
      <c r="B68" s="804"/>
      <c r="C68" s="805" t="s">
        <v>256</v>
      </c>
      <c r="D68" s="483"/>
      <c r="E68" s="803"/>
      <c r="F68" s="803"/>
      <c r="G68" s="803"/>
      <c r="H68" s="803"/>
      <c r="I68" s="806"/>
      <c r="J68" s="675"/>
      <c r="K68" s="675"/>
      <c r="L68" s="675"/>
      <c r="M68" s="616"/>
      <c r="N68" s="475"/>
    </row>
    <row r="69" spans="1:14" ht="13.5" customHeight="1">
      <c r="A69" s="475"/>
      <c r="B69" s="807">
        <v>18</v>
      </c>
      <c r="C69" s="1685">
        <v>41883</v>
      </c>
      <c r="D69" s="1685"/>
      <c r="E69" s="1685"/>
      <c r="F69" s="1685"/>
      <c r="G69" s="485"/>
      <c r="H69" s="485"/>
      <c r="I69" s="485"/>
      <c r="J69" s="485"/>
      <c r="K69" s="485"/>
      <c r="L69" s="485"/>
      <c r="M69" s="485"/>
      <c r="N69" s="485"/>
    </row>
    <row r="70" spans="1:14" ht="13.5" customHeight="1">
      <c r="A70" s="505"/>
      <c r="B70" s="505"/>
      <c r="C70" s="505"/>
      <c r="D70" s="505"/>
      <c r="E70" s="505"/>
      <c r="F70" s="505"/>
      <c r="G70" s="505"/>
      <c r="H70" s="505"/>
      <c r="I70" s="505"/>
      <c r="J70" s="505"/>
      <c r="K70" s="505"/>
      <c r="L70" s="808"/>
      <c r="M70" s="505"/>
      <c r="N70" s="505"/>
    </row>
    <row r="71" spans="1:14">
      <c r="A71" s="505"/>
      <c r="B71" s="505"/>
      <c r="C71" s="505"/>
      <c r="D71" s="505"/>
      <c r="E71" s="809"/>
      <c r="F71" s="809"/>
      <c r="G71" s="809"/>
      <c r="H71" s="809"/>
      <c r="I71" s="809"/>
      <c r="J71" s="809"/>
      <c r="K71" s="809"/>
      <c r="L71" s="809"/>
      <c r="M71" s="809"/>
      <c r="N71" s="809"/>
    </row>
    <row r="72" spans="1:14">
      <c r="A72" s="505"/>
      <c r="B72" s="505"/>
      <c r="C72" s="505"/>
      <c r="D72" s="505"/>
      <c r="E72" s="505"/>
      <c r="F72" s="505" t="s">
        <v>34</v>
      </c>
      <c r="G72" s="505"/>
      <c r="H72" s="505"/>
      <c r="I72" s="505"/>
      <c r="J72" s="505"/>
      <c r="K72" s="505"/>
      <c r="L72" s="808"/>
      <c r="M72" s="505"/>
      <c r="N72" s="505"/>
    </row>
    <row r="73" spans="1:14">
      <c r="A73" s="505"/>
      <c r="B73" s="505"/>
      <c r="C73" s="505"/>
      <c r="D73" s="505"/>
      <c r="E73" s="505"/>
      <c r="F73" s="505"/>
      <c r="G73" s="505"/>
      <c r="H73" s="505"/>
      <c r="I73" s="505"/>
      <c r="J73" s="505"/>
      <c r="K73" s="505"/>
      <c r="L73" s="808"/>
      <c r="M73" s="505"/>
      <c r="N73" s="505"/>
    </row>
    <row r="74" spans="1:14">
      <c r="A74" s="505"/>
      <c r="B74" s="505"/>
      <c r="C74" s="505"/>
      <c r="D74" s="505"/>
      <c r="E74" s="505"/>
      <c r="F74" s="505"/>
      <c r="G74" s="505"/>
      <c r="H74" s="505"/>
      <c r="I74" s="505"/>
      <c r="J74" s="505"/>
      <c r="K74" s="505"/>
      <c r="L74" s="808"/>
      <c r="M74" s="505"/>
      <c r="N74" s="505"/>
    </row>
    <row r="75" spans="1:14">
      <c r="L75" s="810"/>
    </row>
    <row r="80" spans="1:14" ht="8.25" customHeight="1"/>
    <row r="82" spans="12:13" ht="9" customHeight="1">
      <c r="M82" s="491"/>
    </row>
    <row r="83" spans="12:13" ht="8.25" customHeight="1">
      <c r="L83" s="1483"/>
      <c r="M83" s="1483"/>
    </row>
    <row r="84" spans="12:13" ht="9.75" customHeight="1"/>
  </sheetData>
  <mergeCells count="14">
    <mergeCell ref="C69:F69"/>
    <mergeCell ref="G30:J30"/>
    <mergeCell ref="C41:L41"/>
    <mergeCell ref="C42:D43"/>
    <mergeCell ref="E43:J43"/>
    <mergeCell ref="K43:K44"/>
    <mergeCell ref="C66:J66"/>
    <mergeCell ref="K66:L66"/>
    <mergeCell ref="L1:M1"/>
    <mergeCell ref="B2:D2"/>
    <mergeCell ref="C4:L4"/>
    <mergeCell ref="C5:D6"/>
    <mergeCell ref="E6:J6"/>
    <mergeCell ref="K6:K7"/>
  </mergeCells>
  <conditionalFormatting sqref="E44:J44 E7:J7">
    <cfRule type="cellIs" dxfId="8" priority="1"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sheetPr codeName="Folha17">
    <tabColor theme="3"/>
  </sheetPr>
  <dimension ref="A1:U83"/>
  <sheetViews>
    <sheetView zoomScaleNormal="100" workbookViewId="0"/>
  </sheetViews>
  <sheetFormatPr defaultRowHeight="12.75"/>
  <cols>
    <col min="1" max="1" width="1" style="480" customWidth="1"/>
    <col min="2" max="2" width="2.5703125" style="480" customWidth="1"/>
    <col min="3" max="3" width="1.140625" style="480" customWidth="1"/>
    <col min="4" max="4" width="25.85546875" style="480" customWidth="1"/>
    <col min="5" max="10" width="7.5703125" style="491" customWidth="1"/>
    <col min="11" max="11" width="7.5703125" style="526" customWidth="1"/>
    <col min="12" max="12" width="7.5703125" style="491" customWidth="1"/>
    <col min="13" max="13" width="7.5703125" style="526" customWidth="1"/>
    <col min="14" max="14" width="2.5703125" style="480" customWidth="1"/>
    <col min="15" max="15" width="1" style="480" customWidth="1"/>
    <col min="16" max="16384" width="9.140625" style="480"/>
  </cols>
  <sheetData>
    <row r="1" spans="1:15" ht="13.5" customHeight="1">
      <c r="A1" s="475"/>
      <c r="B1" s="1617" t="s">
        <v>370</v>
      </c>
      <c r="C1" s="1617"/>
      <c r="D1" s="1617"/>
      <c r="E1" s="477"/>
      <c r="F1" s="477"/>
      <c r="G1" s="477"/>
      <c r="H1" s="477"/>
      <c r="I1" s="477"/>
      <c r="J1" s="478"/>
      <c r="K1" s="814"/>
      <c r="L1" s="814"/>
      <c r="M1" s="814"/>
      <c r="N1" s="479"/>
      <c r="O1" s="475"/>
    </row>
    <row r="2" spans="1:15" ht="6" customHeight="1">
      <c r="A2" s="475"/>
      <c r="B2" s="1748"/>
      <c r="C2" s="1748"/>
      <c r="D2" s="1748"/>
      <c r="E2" s="481"/>
      <c r="F2" s="482"/>
      <c r="G2" s="482"/>
      <c r="H2" s="482"/>
      <c r="I2" s="482"/>
      <c r="J2" s="482"/>
      <c r="K2" s="483"/>
      <c r="L2" s="482"/>
      <c r="M2" s="483"/>
      <c r="N2" s="484"/>
      <c r="O2" s="475"/>
    </row>
    <row r="3" spans="1:15" ht="13.5" customHeight="1" thickBot="1">
      <c r="A3" s="475"/>
      <c r="B3" s="485"/>
      <c r="C3" s="485"/>
      <c r="D3" s="485"/>
      <c r="E3" s="482"/>
      <c r="F3" s="482"/>
      <c r="G3" s="482"/>
      <c r="H3" s="482"/>
      <c r="I3" s="482" t="s">
        <v>34</v>
      </c>
      <c r="J3" s="482"/>
      <c r="K3" s="670"/>
      <c r="L3" s="482"/>
      <c r="M3" s="670" t="s">
        <v>73</v>
      </c>
      <c r="N3" s="486"/>
      <c r="O3" s="475"/>
    </row>
    <row r="4" spans="1:15" s="489" customFormat="1" ht="13.5" customHeight="1" thickBot="1">
      <c r="A4" s="487"/>
      <c r="B4" s="488"/>
      <c r="C4" s="1749" t="s">
        <v>0</v>
      </c>
      <c r="D4" s="1750"/>
      <c r="E4" s="1750"/>
      <c r="F4" s="1750"/>
      <c r="G4" s="1750"/>
      <c r="H4" s="1750"/>
      <c r="I4" s="1750"/>
      <c r="J4" s="1750"/>
      <c r="K4" s="1750"/>
      <c r="L4" s="1750"/>
      <c r="M4" s="1751"/>
      <c r="N4" s="486"/>
      <c r="O4" s="475"/>
    </row>
    <row r="5" spans="1:15" ht="4.5" customHeight="1">
      <c r="A5" s="475"/>
      <c r="B5" s="485"/>
      <c r="C5" s="1619" t="s">
        <v>78</v>
      </c>
      <c r="D5" s="1619"/>
      <c r="F5" s="1112"/>
      <c r="G5" s="1112"/>
      <c r="H5" s="1112"/>
      <c r="I5" s="492"/>
      <c r="J5" s="492"/>
      <c r="K5" s="492"/>
      <c r="L5" s="492"/>
      <c r="M5" s="492"/>
      <c r="N5" s="486"/>
      <c r="O5" s="475"/>
    </row>
    <row r="6" spans="1:15" ht="12" customHeight="1">
      <c r="A6" s="475"/>
      <c r="B6" s="485"/>
      <c r="C6" s="1619"/>
      <c r="D6" s="1619"/>
      <c r="E6" s="1621" t="s">
        <v>652</v>
      </c>
      <c r="F6" s="1621"/>
      <c r="G6" s="1284"/>
      <c r="H6" s="1621" t="s">
        <v>653</v>
      </c>
      <c r="I6" s="1621"/>
      <c r="J6" s="1621"/>
      <c r="K6" s="1621"/>
      <c r="L6" s="1621"/>
      <c r="M6" s="1621"/>
      <c r="N6" s="486"/>
      <c r="O6" s="475"/>
    </row>
    <row r="7" spans="1:15" s="489" customFormat="1" ht="12.75" customHeight="1">
      <c r="A7" s="487"/>
      <c r="B7" s="488"/>
      <c r="C7" s="494"/>
      <c r="D7" s="494"/>
      <c r="E7" s="876" t="s">
        <v>94</v>
      </c>
      <c r="F7" s="1023" t="s">
        <v>93</v>
      </c>
      <c r="G7" s="876" t="s">
        <v>104</v>
      </c>
      <c r="H7" s="1023" t="s">
        <v>103</v>
      </c>
      <c r="I7" s="1022" t="s">
        <v>102</v>
      </c>
      <c r="J7" s="1023" t="s">
        <v>101</v>
      </c>
      <c r="K7" s="1023" t="s">
        <v>100</v>
      </c>
      <c r="L7" s="1023" t="s">
        <v>99</v>
      </c>
      <c r="M7" s="1023" t="s">
        <v>98</v>
      </c>
      <c r="N7" s="486"/>
      <c r="O7" s="475"/>
    </row>
    <row r="8" spans="1:15" s="498" customFormat="1" ht="13.5" customHeight="1">
      <c r="A8" s="495"/>
      <c r="B8" s="496"/>
      <c r="C8" s="1740" t="s">
        <v>146</v>
      </c>
      <c r="D8" s="1740"/>
      <c r="E8" s="497"/>
      <c r="F8" s="497"/>
      <c r="G8" s="497"/>
      <c r="H8" s="497"/>
      <c r="I8" s="497"/>
      <c r="J8" s="497"/>
      <c r="K8" s="497"/>
      <c r="L8" s="497"/>
      <c r="M8" s="497"/>
      <c r="N8" s="486"/>
      <c r="O8" s="475"/>
    </row>
    <row r="9" spans="1:15" ht="11.25" customHeight="1">
      <c r="A9" s="475"/>
      <c r="B9" s="485"/>
      <c r="C9" s="128" t="s">
        <v>147</v>
      </c>
      <c r="D9" s="499"/>
      <c r="E9" s="115">
        <v>269108</v>
      </c>
      <c r="F9" s="115">
        <v>267990</v>
      </c>
      <c r="G9" s="115">
        <v>266584</v>
      </c>
      <c r="H9" s="115">
        <v>265580</v>
      </c>
      <c r="I9" s="115">
        <v>264555</v>
      </c>
      <c r="J9" s="115">
        <v>263876</v>
      </c>
      <c r="K9" s="115">
        <v>262903</v>
      </c>
      <c r="L9" s="115">
        <v>262568</v>
      </c>
      <c r="M9" s="115">
        <v>262180</v>
      </c>
      <c r="N9" s="486"/>
      <c r="O9" s="475"/>
    </row>
    <row r="10" spans="1:15" ht="11.25" customHeight="1">
      <c r="A10" s="475"/>
      <c r="B10" s="485"/>
      <c r="C10" s="128"/>
      <c r="D10" s="500" t="s">
        <v>72</v>
      </c>
      <c r="E10" s="501">
        <v>139121</v>
      </c>
      <c r="F10" s="501">
        <v>138678</v>
      </c>
      <c r="G10" s="501">
        <v>138059</v>
      </c>
      <c r="H10" s="501">
        <v>137618</v>
      </c>
      <c r="I10" s="501">
        <v>137218</v>
      </c>
      <c r="J10" s="501">
        <v>136971</v>
      </c>
      <c r="K10" s="501">
        <v>136523</v>
      </c>
      <c r="L10" s="501">
        <v>136411</v>
      </c>
      <c r="M10" s="501">
        <v>136293</v>
      </c>
      <c r="N10" s="486"/>
      <c r="O10" s="475"/>
    </row>
    <row r="11" spans="1:15" ht="11.25" customHeight="1">
      <c r="A11" s="475"/>
      <c r="B11" s="485"/>
      <c r="C11" s="128"/>
      <c r="D11" s="500" t="s">
        <v>71</v>
      </c>
      <c r="E11" s="501">
        <v>129987</v>
      </c>
      <c r="F11" s="501">
        <v>129312</v>
      </c>
      <c r="G11" s="501">
        <v>128525</v>
      </c>
      <c r="H11" s="501">
        <v>127962</v>
      </c>
      <c r="I11" s="501">
        <v>127337</v>
      </c>
      <c r="J11" s="501">
        <v>126905</v>
      </c>
      <c r="K11" s="501">
        <v>126380</v>
      </c>
      <c r="L11" s="501">
        <v>126157</v>
      </c>
      <c r="M11" s="501">
        <v>125887</v>
      </c>
      <c r="N11" s="486"/>
      <c r="O11" s="475"/>
    </row>
    <row r="12" spans="1:15" ht="11.25" customHeight="1">
      <c r="A12" s="475"/>
      <c r="B12" s="485"/>
      <c r="C12" s="128" t="s">
        <v>148</v>
      </c>
      <c r="D12" s="499"/>
      <c r="E12" s="115">
        <v>2016728</v>
      </c>
      <c r="F12" s="115">
        <v>2018135</v>
      </c>
      <c r="G12" s="115">
        <v>2015178</v>
      </c>
      <c r="H12" s="115">
        <v>2013509</v>
      </c>
      <c r="I12" s="115">
        <v>2012528</v>
      </c>
      <c r="J12" s="115">
        <v>2011952</v>
      </c>
      <c r="K12" s="115">
        <v>2010867</v>
      </c>
      <c r="L12" s="115">
        <v>2010028</v>
      </c>
      <c r="M12" s="115">
        <v>2009440</v>
      </c>
      <c r="N12" s="486"/>
      <c r="O12" s="475"/>
    </row>
    <row r="13" spans="1:15" ht="11.25" customHeight="1">
      <c r="A13" s="475"/>
      <c r="B13" s="485"/>
      <c r="C13" s="128"/>
      <c r="D13" s="500" t="s">
        <v>72</v>
      </c>
      <c r="E13" s="501">
        <v>948350</v>
      </c>
      <c r="F13" s="501">
        <v>948614</v>
      </c>
      <c r="G13" s="501">
        <v>947029</v>
      </c>
      <c r="H13" s="501">
        <v>946356</v>
      </c>
      <c r="I13" s="501">
        <v>946166</v>
      </c>
      <c r="J13" s="501">
        <v>945855</v>
      </c>
      <c r="K13" s="501">
        <v>945347</v>
      </c>
      <c r="L13" s="501">
        <v>944883</v>
      </c>
      <c r="M13" s="501">
        <v>944665</v>
      </c>
      <c r="N13" s="486"/>
      <c r="O13" s="475"/>
    </row>
    <row r="14" spans="1:15" ht="11.25" customHeight="1">
      <c r="A14" s="475"/>
      <c r="B14" s="485"/>
      <c r="C14" s="128"/>
      <c r="D14" s="500" t="s">
        <v>71</v>
      </c>
      <c r="E14" s="501">
        <v>1068378</v>
      </c>
      <c r="F14" s="501">
        <v>1069521</v>
      </c>
      <c r="G14" s="501">
        <v>1068149</v>
      </c>
      <c r="H14" s="501">
        <v>1067153</v>
      </c>
      <c r="I14" s="501">
        <v>1066362</v>
      </c>
      <c r="J14" s="501">
        <v>1066097</v>
      </c>
      <c r="K14" s="501">
        <v>1065520</v>
      </c>
      <c r="L14" s="501">
        <v>1065145</v>
      </c>
      <c r="M14" s="501">
        <v>1064775</v>
      </c>
      <c r="N14" s="486"/>
      <c r="O14" s="475"/>
    </row>
    <row r="15" spans="1:15" ht="11.25" customHeight="1">
      <c r="A15" s="475"/>
      <c r="B15" s="485"/>
      <c r="C15" s="128" t="s">
        <v>149</v>
      </c>
      <c r="D15" s="499"/>
      <c r="E15" s="115">
        <v>712726</v>
      </c>
      <c r="F15" s="115">
        <v>715457</v>
      </c>
      <c r="G15" s="115">
        <v>714635</v>
      </c>
      <c r="H15" s="115">
        <v>714068</v>
      </c>
      <c r="I15" s="115">
        <v>716193</v>
      </c>
      <c r="J15" s="115">
        <v>717420</v>
      </c>
      <c r="K15" s="115">
        <v>717798</v>
      </c>
      <c r="L15" s="115">
        <v>720085</v>
      </c>
      <c r="M15" s="115">
        <v>719761</v>
      </c>
      <c r="N15" s="486"/>
      <c r="O15" s="475"/>
    </row>
    <row r="16" spans="1:15" ht="11.25" customHeight="1">
      <c r="A16" s="475"/>
      <c r="B16" s="485"/>
      <c r="C16" s="128"/>
      <c r="D16" s="500" t="s">
        <v>72</v>
      </c>
      <c r="E16" s="501">
        <v>130743</v>
      </c>
      <c r="F16" s="501">
        <v>131642</v>
      </c>
      <c r="G16" s="501">
        <v>131422</v>
      </c>
      <c r="H16" s="501">
        <v>131137</v>
      </c>
      <c r="I16" s="501">
        <v>131932</v>
      </c>
      <c r="J16" s="501">
        <v>132300</v>
      </c>
      <c r="K16" s="501">
        <v>132508</v>
      </c>
      <c r="L16" s="501">
        <v>133124</v>
      </c>
      <c r="M16" s="501">
        <v>133187</v>
      </c>
      <c r="N16" s="486"/>
      <c r="O16" s="475"/>
    </row>
    <row r="17" spans="1:21" ht="11.25" customHeight="1">
      <c r="A17" s="475"/>
      <c r="B17" s="485"/>
      <c r="C17" s="128"/>
      <c r="D17" s="500" t="s">
        <v>71</v>
      </c>
      <c r="E17" s="501">
        <v>581983</v>
      </c>
      <c r="F17" s="501">
        <v>583815</v>
      </c>
      <c r="G17" s="501">
        <v>583213</v>
      </c>
      <c r="H17" s="501">
        <v>582931</v>
      </c>
      <c r="I17" s="501">
        <v>584261</v>
      </c>
      <c r="J17" s="501">
        <v>585120</v>
      </c>
      <c r="K17" s="501">
        <v>585290</v>
      </c>
      <c r="L17" s="501">
        <v>586961</v>
      </c>
      <c r="M17" s="501">
        <v>586574</v>
      </c>
      <c r="N17" s="486"/>
      <c r="O17" s="475"/>
    </row>
    <row r="18" spans="1:21" ht="9.75" customHeight="1">
      <c r="A18" s="475"/>
      <c r="B18" s="485"/>
      <c r="C18" s="1743" t="s">
        <v>674</v>
      </c>
      <c r="D18" s="1743"/>
      <c r="E18" s="1743"/>
      <c r="F18" s="1743"/>
      <c r="G18" s="1743"/>
      <c r="H18" s="1743"/>
      <c r="I18" s="1743"/>
      <c r="J18" s="1743"/>
      <c r="K18" s="1743"/>
      <c r="L18" s="1743"/>
      <c r="M18" s="1743"/>
      <c r="N18" s="486"/>
      <c r="O18" s="118"/>
    </row>
    <row r="19" spans="1:21" ht="9" customHeight="1" thickBot="1">
      <c r="A19" s="475"/>
      <c r="B19" s="485"/>
      <c r="C19" s="816"/>
      <c r="D19" s="816"/>
      <c r="E19" s="816"/>
      <c r="F19" s="816"/>
      <c r="G19" s="816"/>
      <c r="H19" s="816"/>
      <c r="I19" s="816"/>
      <c r="J19" s="816"/>
      <c r="K19" s="816"/>
      <c r="L19" s="816"/>
      <c r="M19" s="816"/>
      <c r="N19" s="486"/>
      <c r="O19" s="118"/>
    </row>
    <row r="20" spans="1:21" ht="15" customHeight="1" thickBot="1">
      <c r="A20" s="475"/>
      <c r="B20" s="485"/>
      <c r="C20" s="1729" t="s">
        <v>341</v>
      </c>
      <c r="D20" s="1730"/>
      <c r="E20" s="1730"/>
      <c r="F20" s="1730"/>
      <c r="G20" s="1730"/>
      <c r="H20" s="1730"/>
      <c r="I20" s="1730"/>
      <c r="J20" s="1730"/>
      <c r="K20" s="1730"/>
      <c r="L20" s="1730"/>
      <c r="M20" s="1731"/>
      <c r="N20" s="486"/>
      <c r="O20" s="475"/>
    </row>
    <row r="21" spans="1:21" ht="9.75" customHeight="1">
      <c r="A21" s="475"/>
      <c r="B21" s="485"/>
      <c r="C21" s="119" t="s">
        <v>78</v>
      </c>
      <c r="D21" s="483"/>
      <c r="E21" s="502"/>
      <c r="F21" s="502"/>
      <c r="G21" s="502"/>
      <c r="H21" s="502"/>
      <c r="I21" s="502"/>
      <c r="J21" s="502"/>
      <c r="K21" s="502"/>
      <c r="L21" s="502"/>
      <c r="M21" s="502"/>
      <c r="N21" s="486"/>
      <c r="O21" s="475"/>
    </row>
    <row r="22" spans="1:21" ht="13.5" customHeight="1">
      <c r="A22" s="475"/>
      <c r="B22" s="485"/>
      <c r="C22" s="1740" t="s">
        <v>150</v>
      </c>
      <c r="D22" s="1740"/>
      <c r="E22" s="480"/>
      <c r="F22" s="497"/>
      <c r="G22" s="497"/>
      <c r="H22" s="497"/>
      <c r="I22" s="497"/>
      <c r="J22" s="497"/>
      <c r="K22" s="497"/>
      <c r="L22" s="497"/>
      <c r="M22" s="497"/>
      <c r="N22" s="486"/>
      <c r="O22" s="475"/>
    </row>
    <row r="23" spans="1:21" s="489" customFormat="1" ht="11.25" customHeight="1">
      <c r="A23" s="487"/>
      <c r="B23" s="488"/>
      <c r="C23" s="120" t="s">
        <v>151</v>
      </c>
      <c r="D23" s="665"/>
      <c r="E23" s="116">
        <v>1184808</v>
      </c>
      <c r="F23" s="116">
        <v>1157257</v>
      </c>
      <c r="G23" s="116">
        <v>1162929</v>
      </c>
      <c r="H23" s="116">
        <v>1167003</v>
      </c>
      <c r="I23" s="116">
        <v>1170622</v>
      </c>
      <c r="J23" s="116">
        <v>1172751</v>
      </c>
      <c r="K23" s="116">
        <v>1175950</v>
      </c>
      <c r="L23" s="116">
        <v>1181542</v>
      </c>
      <c r="M23" s="116">
        <v>1178032</v>
      </c>
      <c r="N23" s="486"/>
      <c r="O23" s="487"/>
    </row>
    <row r="24" spans="1:21" ht="11.25" customHeight="1">
      <c r="A24" s="475"/>
      <c r="B24" s="485"/>
      <c r="C24" s="1744" t="s">
        <v>388</v>
      </c>
      <c r="D24" s="1744"/>
      <c r="E24" s="116">
        <v>79246</v>
      </c>
      <c r="F24" s="116">
        <v>74332</v>
      </c>
      <c r="G24" s="116">
        <v>74816</v>
      </c>
      <c r="H24" s="116">
        <v>75264</v>
      </c>
      <c r="I24" s="116">
        <v>75612</v>
      </c>
      <c r="J24" s="116">
        <v>75779</v>
      </c>
      <c r="K24" s="116">
        <v>75893</v>
      </c>
      <c r="L24" s="116">
        <v>75782</v>
      </c>
      <c r="M24" s="116">
        <v>75377</v>
      </c>
      <c r="N24" s="503"/>
      <c r="O24" s="475"/>
    </row>
    <row r="25" spans="1:21" ht="11.25" customHeight="1">
      <c r="A25" s="475"/>
      <c r="B25" s="485"/>
      <c r="C25" s="1747" t="s">
        <v>152</v>
      </c>
      <c r="D25" s="1747"/>
      <c r="E25" s="116">
        <v>2875</v>
      </c>
      <c r="F25" s="116">
        <v>2770</v>
      </c>
      <c r="G25" s="116">
        <v>3926</v>
      </c>
      <c r="H25" s="116">
        <v>3761</v>
      </c>
      <c r="I25" s="116">
        <v>4624</v>
      </c>
      <c r="J25" s="116">
        <v>5133</v>
      </c>
      <c r="K25" s="116">
        <v>5643</v>
      </c>
      <c r="L25" s="116">
        <v>4582</v>
      </c>
      <c r="M25" s="116">
        <v>1401</v>
      </c>
      <c r="N25" s="486"/>
      <c r="O25" s="505"/>
    </row>
    <row r="26" spans="1:21" ht="11.25" customHeight="1">
      <c r="A26" s="475"/>
      <c r="B26" s="485"/>
      <c r="C26" s="1744" t="s">
        <v>153</v>
      </c>
      <c r="D26" s="1744"/>
      <c r="E26" s="121">
        <v>13144</v>
      </c>
      <c r="F26" s="121">
        <v>13140</v>
      </c>
      <c r="G26" s="121">
        <v>13153</v>
      </c>
      <c r="H26" s="121">
        <v>13153</v>
      </c>
      <c r="I26" s="121">
        <v>13161</v>
      </c>
      <c r="J26" s="121">
        <v>13153</v>
      </c>
      <c r="K26" s="121">
        <v>13147</v>
      </c>
      <c r="L26" s="121">
        <v>13134</v>
      </c>
      <c r="M26" s="121">
        <v>13109</v>
      </c>
      <c r="N26" s="486"/>
      <c r="O26" s="475"/>
    </row>
    <row r="27" spans="1:21" ht="11.25" customHeight="1">
      <c r="A27" s="475"/>
      <c r="B27" s="485"/>
      <c r="C27" s="1744" t="s">
        <v>389</v>
      </c>
      <c r="D27" s="1744"/>
      <c r="E27" s="116">
        <v>12514</v>
      </c>
      <c r="F27" s="116">
        <v>12393</v>
      </c>
      <c r="G27" s="116">
        <v>12396</v>
      </c>
      <c r="H27" s="116">
        <v>12392</v>
      </c>
      <c r="I27" s="116">
        <v>12385</v>
      </c>
      <c r="J27" s="116">
        <v>12339</v>
      </c>
      <c r="K27" s="116">
        <v>12299</v>
      </c>
      <c r="L27" s="116">
        <v>12247</v>
      </c>
      <c r="M27" s="116">
        <v>12160</v>
      </c>
      <c r="N27" s="486"/>
      <c r="O27" s="475"/>
    </row>
    <row r="28" spans="1:21" s="510" customFormat="1" ht="9.75" customHeight="1">
      <c r="A28" s="506"/>
      <c r="B28" s="507"/>
      <c r="C28" s="1743" t="s">
        <v>675</v>
      </c>
      <c r="D28" s="1743"/>
      <c r="E28" s="1743"/>
      <c r="F28" s="1743"/>
      <c r="G28" s="1743"/>
      <c r="H28" s="1743"/>
      <c r="I28" s="1743"/>
      <c r="J28" s="1743"/>
      <c r="K28" s="1743"/>
      <c r="L28" s="1743"/>
      <c r="M28" s="1743"/>
      <c r="N28" s="508"/>
      <c r="O28" s="509"/>
    </row>
    <row r="29" spans="1:21" ht="9" customHeight="1" thickBot="1">
      <c r="A29" s="475"/>
      <c r="B29" s="485"/>
      <c r="C29" s="485"/>
      <c r="D29" s="485"/>
      <c r="E29" s="482"/>
      <c r="F29" s="482"/>
      <c r="G29" s="482"/>
      <c r="H29" s="482"/>
      <c r="I29" s="482"/>
      <c r="J29" s="482"/>
      <c r="K29" s="483"/>
      <c r="L29" s="482"/>
      <c r="M29" s="483"/>
      <c r="N29" s="486"/>
      <c r="O29" s="511"/>
    </row>
    <row r="30" spans="1:21" ht="13.5" customHeight="1" thickBot="1">
      <c r="A30" s="475"/>
      <c r="B30" s="485"/>
      <c r="C30" s="1729" t="s">
        <v>1</v>
      </c>
      <c r="D30" s="1730"/>
      <c r="E30" s="1730"/>
      <c r="F30" s="1730"/>
      <c r="G30" s="1730"/>
      <c r="H30" s="1730"/>
      <c r="I30" s="1730"/>
      <c r="J30" s="1730"/>
      <c r="K30" s="1730"/>
      <c r="L30" s="1730"/>
      <c r="M30" s="1731"/>
      <c r="N30" s="486"/>
      <c r="O30" s="475"/>
    </row>
    <row r="31" spans="1:21" ht="9.75" customHeight="1">
      <c r="A31" s="475"/>
      <c r="B31" s="485"/>
      <c r="C31" s="119" t="s">
        <v>78</v>
      </c>
      <c r="D31" s="483"/>
      <c r="E31" s="512"/>
      <c r="F31" s="512"/>
      <c r="G31" s="512"/>
      <c r="H31" s="512"/>
      <c r="I31" s="512"/>
      <c r="J31" s="512"/>
      <c r="K31" s="512"/>
      <c r="L31" s="512"/>
      <c r="M31" s="512"/>
      <c r="N31" s="486"/>
      <c r="O31" s="475"/>
    </row>
    <row r="32" spans="1:21" s="517" customFormat="1" ht="13.5" customHeight="1">
      <c r="A32" s="513"/>
      <c r="B32" s="514"/>
      <c r="C32" s="1745" t="s">
        <v>365</v>
      </c>
      <c r="D32" s="1745"/>
      <c r="E32" s="515">
        <v>376922</v>
      </c>
      <c r="F32" s="515">
        <v>390481</v>
      </c>
      <c r="G32" s="515">
        <v>375718</v>
      </c>
      <c r="H32" s="515">
        <v>369033</v>
      </c>
      <c r="I32" s="515">
        <v>358748</v>
      </c>
      <c r="J32" s="515">
        <v>343272</v>
      </c>
      <c r="K32" s="515">
        <v>330132</v>
      </c>
      <c r="L32" s="515">
        <v>325048</v>
      </c>
      <c r="M32" s="515">
        <v>320447</v>
      </c>
      <c r="N32" s="516"/>
      <c r="O32" s="513"/>
      <c r="Q32" s="879"/>
      <c r="R32" s="879"/>
      <c r="S32" s="879"/>
      <c r="T32" s="879"/>
      <c r="U32" s="879"/>
    </row>
    <row r="33" spans="1:15" s="517" customFormat="1" ht="15" customHeight="1">
      <c r="A33" s="513"/>
      <c r="B33" s="514"/>
      <c r="C33" s="817" t="s">
        <v>364</v>
      </c>
      <c r="D33" s="817"/>
      <c r="E33" s="116"/>
      <c r="F33" s="116"/>
      <c r="G33" s="116"/>
      <c r="H33" s="116"/>
      <c r="I33" s="116"/>
      <c r="J33" s="116"/>
      <c r="K33" s="116"/>
      <c r="L33" s="116"/>
      <c r="M33" s="116"/>
      <c r="N33" s="516"/>
      <c r="O33" s="513"/>
    </row>
    <row r="34" spans="1:15" s="489" customFormat="1" ht="12.75" customHeight="1">
      <c r="A34" s="487"/>
      <c r="B34" s="488"/>
      <c r="C34" s="1746" t="s">
        <v>154</v>
      </c>
      <c r="D34" s="1746"/>
      <c r="E34" s="116">
        <v>309081</v>
      </c>
      <c r="F34" s="116">
        <v>319863</v>
      </c>
      <c r="G34" s="116">
        <v>305806</v>
      </c>
      <c r="H34" s="116">
        <v>299155</v>
      </c>
      <c r="I34" s="116">
        <v>289516</v>
      </c>
      <c r="J34" s="116">
        <v>277559</v>
      </c>
      <c r="K34" s="116">
        <v>266421</v>
      </c>
      <c r="L34" s="116">
        <v>263059</v>
      </c>
      <c r="M34" s="116">
        <v>260352</v>
      </c>
      <c r="N34" s="518"/>
      <c r="O34" s="487"/>
    </row>
    <row r="35" spans="1:15" s="489" customFormat="1" ht="23.25" customHeight="1">
      <c r="A35" s="487"/>
      <c r="B35" s="488"/>
      <c r="C35" s="1746" t="s">
        <v>155</v>
      </c>
      <c r="D35" s="1746"/>
      <c r="E35" s="116">
        <v>19529</v>
      </c>
      <c r="F35" s="116">
        <v>21032</v>
      </c>
      <c r="G35" s="116">
        <v>20287</v>
      </c>
      <c r="H35" s="116">
        <v>19908</v>
      </c>
      <c r="I35" s="116">
        <v>18252</v>
      </c>
      <c r="J35" s="116">
        <v>15764</v>
      </c>
      <c r="K35" s="116">
        <v>14240</v>
      </c>
      <c r="L35" s="116">
        <v>13696</v>
      </c>
      <c r="M35" s="116">
        <v>13207</v>
      </c>
      <c r="N35" s="518"/>
      <c r="O35" s="487"/>
    </row>
    <row r="36" spans="1:15" s="489" customFormat="1" ht="21.75" customHeight="1">
      <c r="A36" s="487"/>
      <c r="B36" s="488"/>
      <c r="C36" s="1746" t="s">
        <v>157</v>
      </c>
      <c r="D36" s="1746"/>
      <c r="E36" s="116">
        <v>48274</v>
      </c>
      <c r="F36" s="116">
        <v>49544</v>
      </c>
      <c r="G36" s="116">
        <v>49587</v>
      </c>
      <c r="H36" s="116">
        <v>49932</v>
      </c>
      <c r="I36" s="116">
        <v>50938</v>
      </c>
      <c r="J36" s="116">
        <v>49912</v>
      </c>
      <c r="K36" s="116">
        <v>49436</v>
      </c>
      <c r="L36" s="116">
        <v>48259</v>
      </c>
      <c r="M36" s="116">
        <v>46853</v>
      </c>
      <c r="N36" s="518"/>
      <c r="O36" s="487"/>
    </row>
    <row r="37" spans="1:15" s="489" customFormat="1" ht="20.25" customHeight="1">
      <c r="A37" s="487"/>
      <c r="B37" s="488"/>
      <c r="C37" s="1746" t="s">
        <v>158</v>
      </c>
      <c r="D37" s="1746"/>
      <c r="E37" s="116">
        <v>38</v>
      </c>
      <c r="F37" s="116">
        <v>42</v>
      </c>
      <c r="G37" s="116">
        <v>38</v>
      </c>
      <c r="H37" s="116">
        <v>38</v>
      </c>
      <c r="I37" s="116">
        <v>42</v>
      </c>
      <c r="J37" s="116">
        <v>37</v>
      </c>
      <c r="K37" s="116">
        <v>35</v>
      </c>
      <c r="L37" s="116">
        <v>34</v>
      </c>
      <c r="M37" s="116">
        <v>35</v>
      </c>
      <c r="N37" s="518"/>
      <c r="O37" s="487"/>
    </row>
    <row r="38" spans="1:15" ht="15" customHeight="1">
      <c r="A38" s="475"/>
      <c r="B38" s="485"/>
      <c r="C38" s="1745" t="s">
        <v>380</v>
      </c>
      <c r="D38" s="1745"/>
      <c r="E38" s="515"/>
      <c r="F38" s="515"/>
      <c r="G38" s="515"/>
      <c r="H38" s="515"/>
      <c r="I38" s="515"/>
      <c r="J38" s="515"/>
      <c r="K38" s="515"/>
      <c r="L38" s="515"/>
      <c r="M38" s="515"/>
      <c r="N38" s="486"/>
      <c r="O38" s="475"/>
    </row>
    <row r="39" spans="1:15" ht="10.5" customHeight="1">
      <c r="A39" s="475"/>
      <c r="B39" s="485"/>
      <c r="C39" s="128" t="s">
        <v>62</v>
      </c>
      <c r="D39" s="175"/>
      <c r="E39" s="519">
        <v>22915</v>
      </c>
      <c r="F39" s="519">
        <v>23688</v>
      </c>
      <c r="G39" s="519">
        <v>22700</v>
      </c>
      <c r="H39" s="519">
        <v>22022</v>
      </c>
      <c r="I39" s="519">
        <v>21490</v>
      </c>
      <c r="J39" s="519">
        <v>20725</v>
      </c>
      <c r="K39" s="519">
        <v>19901</v>
      </c>
      <c r="L39" s="519">
        <v>19821</v>
      </c>
      <c r="M39" s="519">
        <v>19542</v>
      </c>
      <c r="N39" s="486"/>
      <c r="O39" s="475">
        <v>24716</v>
      </c>
    </row>
    <row r="40" spans="1:15" ht="10.5" customHeight="1">
      <c r="A40" s="475"/>
      <c r="B40" s="485"/>
      <c r="C40" s="128" t="s">
        <v>55</v>
      </c>
      <c r="D40" s="175"/>
      <c r="E40" s="519">
        <v>4716</v>
      </c>
      <c r="F40" s="519">
        <v>4930</v>
      </c>
      <c r="G40" s="519">
        <v>4902</v>
      </c>
      <c r="H40" s="519">
        <v>4913</v>
      </c>
      <c r="I40" s="519">
        <v>4694</v>
      </c>
      <c r="J40" s="519">
        <v>4418</v>
      </c>
      <c r="K40" s="519">
        <v>4090</v>
      </c>
      <c r="L40" s="519">
        <v>4031</v>
      </c>
      <c r="M40" s="519">
        <v>4012</v>
      </c>
      <c r="N40" s="486"/>
      <c r="O40" s="475">
        <v>5505</v>
      </c>
    </row>
    <row r="41" spans="1:15" ht="10.5" customHeight="1">
      <c r="A41" s="475"/>
      <c r="B41" s="485"/>
      <c r="C41" s="128" t="s">
        <v>64</v>
      </c>
      <c r="D41" s="175"/>
      <c r="E41" s="519">
        <v>31190</v>
      </c>
      <c r="F41" s="519">
        <v>32293</v>
      </c>
      <c r="G41" s="519">
        <v>30776</v>
      </c>
      <c r="H41" s="519">
        <v>30260</v>
      </c>
      <c r="I41" s="519">
        <v>29564</v>
      </c>
      <c r="J41" s="519">
        <v>28496</v>
      </c>
      <c r="K41" s="519">
        <v>27475</v>
      </c>
      <c r="L41" s="519">
        <v>26951</v>
      </c>
      <c r="M41" s="519">
        <v>27092</v>
      </c>
      <c r="N41" s="486"/>
      <c r="O41" s="475">
        <v>35834</v>
      </c>
    </row>
    <row r="42" spans="1:15" ht="10.5" customHeight="1">
      <c r="A42" s="475"/>
      <c r="B42" s="485"/>
      <c r="C42" s="128" t="s">
        <v>66</v>
      </c>
      <c r="D42" s="175"/>
      <c r="E42" s="519">
        <v>3077</v>
      </c>
      <c r="F42" s="519">
        <v>3196</v>
      </c>
      <c r="G42" s="519">
        <v>3157</v>
      </c>
      <c r="H42" s="519">
        <v>3110</v>
      </c>
      <c r="I42" s="519">
        <v>3057</v>
      </c>
      <c r="J42" s="519">
        <v>2948</v>
      </c>
      <c r="K42" s="519">
        <v>2781</v>
      </c>
      <c r="L42" s="519">
        <v>2756</v>
      </c>
      <c r="M42" s="519">
        <v>2844</v>
      </c>
      <c r="N42" s="486"/>
      <c r="O42" s="475">
        <v>3304</v>
      </c>
    </row>
    <row r="43" spans="1:15" ht="10.5" customHeight="1">
      <c r="A43" s="475"/>
      <c r="B43" s="485"/>
      <c r="C43" s="128" t="s">
        <v>75</v>
      </c>
      <c r="D43" s="175"/>
      <c r="E43" s="519">
        <v>5914</v>
      </c>
      <c r="F43" s="519">
        <v>6062</v>
      </c>
      <c r="G43" s="519">
        <v>5874</v>
      </c>
      <c r="H43" s="519">
        <v>5799</v>
      </c>
      <c r="I43" s="519">
        <v>5632</v>
      </c>
      <c r="J43" s="519">
        <v>5491</v>
      </c>
      <c r="K43" s="519">
        <v>5340</v>
      </c>
      <c r="L43" s="519">
        <v>5320</v>
      </c>
      <c r="M43" s="519">
        <v>5393</v>
      </c>
      <c r="N43" s="486"/>
      <c r="O43" s="475">
        <v>6334</v>
      </c>
    </row>
    <row r="44" spans="1:15" ht="10.5" customHeight="1">
      <c r="A44" s="475"/>
      <c r="B44" s="485"/>
      <c r="C44" s="128" t="s">
        <v>61</v>
      </c>
      <c r="D44" s="175"/>
      <c r="E44" s="519">
        <v>12187</v>
      </c>
      <c r="F44" s="519">
        <v>12594</v>
      </c>
      <c r="G44" s="519">
        <v>12233</v>
      </c>
      <c r="H44" s="519">
        <v>12203</v>
      </c>
      <c r="I44" s="519">
        <v>12012</v>
      </c>
      <c r="J44" s="519">
        <v>11473</v>
      </c>
      <c r="K44" s="519">
        <v>11012</v>
      </c>
      <c r="L44" s="519">
        <v>10738</v>
      </c>
      <c r="M44" s="519">
        <v>10473</v>
      </c>
      <c r="N44" s="486"/>
      <c r="O44" s="475">
        <v>14052</v>
      </c>
    </row>
    <row r="45" spans="1:15" ht="10.5" customHeight="1">
      <c r="A45" s="475"/>
      <c r="B45" s="485"/>
      <c r="C45" s="128" t="s">
        <v>56</v>
      </c>
      <c r="D45" s="175"/>
      <c r="E45" s="519">
        <v>5364</v>
      </c>
      <c r="F45" s="519">
        <v>5416</v>
      </c>
      <c r="G45" s="519">
        <v>5219</v>
      </c>
      <c r="H45" s="519">
        <v>5189</v>
      </c>
      <c r="I45" s="519">
        <v>5169</v>
      </c>
      <c r="J45" s="519">
        <v>4892</v>
      </c>
      <c r="K45" s="519">
        <v>4625</v>
      </c>
      <c r="L45" s="519">
        <v>4715</v>
      </c>
      <c r="M45" s="519">
        <v>4799</v>
      </c>
      <c r="N45" s="486"/>
      <c r="O45" s="475">
        <v>5973</v>
      </c>
    </row>
    <row r="46" spans="1:15" ht="10.5" customHeight="1">
      <c r="A46" s="475"/>
      <c r="B46" s="485"/>
      <c r="C46" s="128" t="s">
        <v>74</v>
      </c>
      <c r="D46" s="175"/>
      <c r="E46" s="519">
        <v>22680</v>
      </c>
      <c r="F46" s="519">
        <v>24576</v>
      </c>
      <c r="G46" s="519">
        <v>24007</v>
      </c>
      <c r="H46" s="519">
        <v>22833</v>
      </c>
      <c r="I46" s="519">
        <v>20079</v>
      </c>
      <c r="J46" s="519">
        <v>16823</v>
      </c>
      <c r="K46" s="519">
        <v>14553</v>
      </c>
      <c r="L46" s="519">
        <v>13151</v>
      </c>
      <c r="M46" s="519">
        <v>12385</v>
      </c>
      <c r="N46" s="486"/>
      <c r="O46" s="475">
        <v>26102</v>
      </c>
    </row>
    <row r="47" spans="1:15" ht="10.5" customHeight="1">
      <c r="A47" s="475"/>
      <c r="B47" s="485"/>
      <c r="C47" s="128" t="s">
        <v>76</v>
      </c>
      <c r="D47" s="175"/>
      <c r="E47" s="519">
        <v>3992</v>
      </c>
      <c r="F47" s="519">
        <v>4144</v>
      </c>
      <c r="G47" s="519">
        <v>4023</v>
      </c>
      <c r="H47" s="519">
        <v>3921</v>
      </c>
      <c r="I47" s="519">
        <v>3762</v>
      </c>
      <c r="J47" s="519">
        <v>3656</v>
      </c>
      <c r="K47" s="519">
        <v>3516</v>
      </c>
      <c r="L47" s="519">
        <v>3494</v>
      </c>
      <c r="M47" s="519">
        <v>3509</v>
      </c>
      <c r="N47" s="486"/>
      <c r="O47" s="475">
        <v>4393</v>
      </c>
    </row>
    <row r="48" spans="1:15" ht="10.5" customHeight="1">
      <c r="A48" s="475"/>
      <c r="B48" s="485"/>
      <c r="C48" s="128" t="s">
        <v>60</v>
      </c>
      <c r="D48" s="175"/>
      <c r="E48" s="519">
        <v>14533</v>
      </c>
      <c r="F48" s="519">
        <v>15365</v>
      </c>
      <c r="G48" s="519">
        <v>14394</v>
      </c>
      <c r="H48" s="519">
        <v>14076</v>
      </c>
      <c r="I48" s="519">
        <v>13559</v>
      </c>
      <c r="J48" s="519">
        <v>12887</v>
      </c>
      <c r="K48" s="519">
        <v>12274</v>
      </c>
      <c r="L48" s="519">
        <v>12039</v>
      </c>
      <c r="M48" s="519">
        <v>11506</v>
      </c>
      <c r="N48" s="486"/>
      <c r="O48" s="475">
        <v>16923</v>
      </c>
    </row>
    <row r="49" spans="1:15" ht="10.5" customHeight="1">
      <c r="A49" s="475"/>
      <c r="B49" s="485"/>
      <c r="C49" s="128" t="s">
        <v>59</v>
      </c>
      <c r="D49" s="175"/>
      <c r="E49" s="519">
        <v>74678</v>
      </c>
      <c r="F49" s="519">
        <v>76352</v>
      </c>
      <c r="G49" s="519">
        <v>73287</v>
      </c>
      <c r="H49" s="519">
        <v>72246</v>
      </c>
      <c r="I49" s="519">
        <v>71166</v>
      </c>
      <c r="J49" s="519">
        <v>68870</v>
      </c>
      <c r="K49" s="519">
        <v>67421</v>
      </c>
      <c r="L49" s="519">
        <v>66291</v>
      </c>
      <c r="M49" s="519">
        <v>64778</v>
      </c>
      <c r="N49" s="486"/>
      <c r="O49" s="475">
        <v>81201</v>
      </c>
    </row>
    <row r="50" spans="1:15" ht="10.5" customHeight="1">
      <c r="A50" s="475"/>
      <c r="B50" s="485"/>
      <c r="C50" s="128" t="s">
        <v>57</v>
      </c>
      <c r="D50" s="175"/>
      <c r="E50" s="519">
        <v>3562</v>
      </c>
      <c r="F50" s="519">
        <v>3816</v>
      </c>
      <c r="G50" s="519">
        <v>3673</v>
      </c>
      <c r="H50" s="519">
        <v>3635</v>
      </c>
      <c r="I50" s="519">
        <v>3562</v>
      </c>
      <c r="J50" s="519">
        <v>3379</v>
      </c>
      <c r="K50" s="519">
        <v>3217</v>
      </c>
      <c r="L50" s="519">
        <v>3224</v>
      </c>
      <c r="M50" s="519">
        <v>3276</v>
      </c>
      <c r="N50" s="486"/>
      <c r="O50" s="475">
        <v>4403</v>
      </c>
    </row>
    <row r="51" spans="1:15" ht="10.5" customHeight="1">
      <c r="A51" s="475"/>
      <c r="B51" s="485"/>
      <c r="C51" s="128" t="s">
        <v>63</v>
      </c>
      <c r="D51" s="175"/>
      <c r="E51" s="519">
        <v>80081</v>
      </c>
      <c r="F51" s="519">
        <v>82789</v>
      </c>
      <c r="G51" s="519">
        <v>79662</v>
      </c>
      <c r="H51" s="519">
        <v>78422</v>
      </c>
      <c r="I51" s="519">
        <v>76769</v>
      </c>
      <c r="J51" s="519">
        <v>74437</v>
      </c>
      <c r="K51" s="519">
        <v>72011</v>
      </c>
      <c r="L51" s="519">
        <v>72276</v>
      </c>
      <c r="M51" s="519">
        <v>71363</v>
      </c>
      <c r="N51" s="486"/>
      <c r="O51" s="475">
        <v>88638</v>
      </c>
    </row>
    <row r="52" spans="1:15" ht="10.5" customHeight="1">
      <c r="A52" s="475"/>
      <c r="B52" s="485"/>
      <c r="C52" s="128" t="s">
        <v>79</v>
      </c>
      <c r="D52" s="175"/>
      <c r="E52" s="519">
        <v>16366</v>
      </c>
      <c r="F52" s="519">
        <v>16998</v>
      </c>
      <c r="G52" s="519">
        <v>16096</v>
      </c>
      <c r="H52" s="519">
        <v>15719</v>
      </c>
      <c r="I52" s="519">
        <v>14971</v>
      </c>
      <c r="J52" s="519">
        <v>14132</v>
      </c>
      <c r="K52" s="519">
        <v>13393</v>
      </c>
      <c r="L52" s="519">
        <v>12907</v>
      </c>
      <c r="M52" s="519">
        <v>12868</v>
      </c>
      <c r="N52" s="486"/>
      <c r="O52" s="475">
        <v>18640</v>
      </c>
    </row>
    <row r="53" spans="1:15" ht="10.5" customHeight="1">
      <c r="A53" s="475"/>
      <c r="B53" s="485"/>
      <c r="C53" s="128" t="s">
        <v>58</v>
      </c>
      <c r="D53" s="175"/>
      <c r="E53" s="519">
        <v>32596</v>
      </c>
      <c r="F53" s="519">
        <v>33747</v>
      </c>
      <c r="G53" s="519">
        <v>32182</v>
      </c>
      <c r="H53" s="519">
        <v>31713</v>
      </c>
      <c r="I53" s="519">
        <v>30778</v>
      </c>
      <c r="J53" s="519">
        <v>30150</v>
      </c>
      <c r="K53" s="519">
        <v>29269</v>
      </c>
      <c r="L53" s="519">
        <v>28605</v>
      </c>
      <c r="M53" s="519">
        <v>28404</v>
      </c>
      <c r="N53" s="486"/>
      <c r="O53" s="475">
        <v>35533</v>
      </c>
    </row>
    <row r="54" spans="1:15" ht="10.5" customHeight="1">
      <c r="A54" s="475"/>
      <c r="B54" s="485"/>
      <c r="C54" s="128" t="s">
        <v>65</v>
      </c>
      <c r="D54" s="175"/>
      <c r="E54" s="519">
        <v>5917</v>
      </c>
      <c r="F54" s="519">
        <v>6033</v>
      </c>
      <c r="G54" s="519">
        <v>5893</v>
      </c>
      <c r="H54" s="519">
        <v>5861</v>
      </c>
      <c r="I54" s="519">
        <v>5966</v>
      </c>
      <c r="J54" s="519">
        <v>5713</v>
      </c>
      <c r="K54" s="519">
        <v>5558</v>
      </c>
      <c r="L54" s="519">
        <v>5418</v>
      </c>
      <c r="M54" s="519">
        <v>5505</v>
      </c>
      <c r="N54" s="486"/>
      <c r="O54" s="475">
        <v>6979</v>
      </c>
    </row>
    <row r="55" spans="1:15" ht="10.5" customHeight="1">
      <c r="A55" s="475"/>
      <c r="B55" s="485"/>
      <c r="C55" s="128" t="s">
        <v>67</v>
      </c>
      <c r="D55" s="175"/>
      <c r="E55" s="519">
        <v>5184</v>
      </c>
      <c r="F55" s="519">
        <v>5364</v>
      </c>
      <c r="G55" s="519">
        <v>5238</v>
      </c>
      <c r="H55" s="519">
        <v>5131</v>
      </c>
      <c r="I55" s="519">
        <v>4944</v>
      </c>
      <c r="J55" s="519">
        <v>4756</v>
      </c>
      <c r="K55" s="519">
        <v>4530</v>
      </c>
      <c r="L55" s="519">
        <v>4616</v>
      </c>
      <c r="M55" s="519">
        <v>4614</v>
      </c>
      <c r="N55" s="486"/>
      <c r="O55" s="475">
        <v>5622</v>
      </c>
    </row>
    <row r="56" spans="1:15" ht="10.5" customHeight="1">
      <c r="A56" s="475"/>
      <c r="B56" s="485"/>
      <c r="C56" s="128" t="s">
        <v>77</v>
      </c>
      <c r="D56" s="175"/>
      <c r="E56" s="519">
        <v>10996</v>
      </c>
      <c r="F56" s="519">
        <v>11787</v>
      </c>
      <c r="G56" s="519">
        <v>11336</v>
      </c>
      <c r="H56" s="519">
        <v>11042</v>
      </c>
      <c r="I56" s="519">
        <v>10519</v>
      </c>
      <c r="J56" s="519">
        <v>10149</v>
      </c>
      <c r="K56" s="519">
        <v>9795</v>
      </c>
      <c r="L56" s="519">
        <v>9756</v>
      </c>
      <c r="M56" s="519">
        <v>9917</v>
      </c>
      <c r="N56" s="486"/>
      <c r="O56" s="475">
        <v>12225</v>
      </c>
    </row>
    <row r="57" spans="1:15" ht="10.5" customHeight="1">
      <c r="A57" s="475"/>
      <c r="B57" s="485"/>
      <c r="C57" s="128" t="s">
        <v>141</v>
      </c>
      <c r="D57" s="175"/>
      <c r="E57" s="519">
        <v>8464</v>
      </c>
      <c r="F57" s="519">
        <v>8741</v>
      </c>
      <c r="G57" s="519">
        <v>8669</v>
      </c>
      <c r="H57" s="519">
        <v>8550</v>
      </c>
      <c r="I57" s="519">
        <v>8538</v>
      </c>
      <c r="J57" s="519">
        <v>8203</v>
      </c>
      <c r="K57" s="519">
        <v>7905</v>
      </c>
      <c r="L57" s="519">
        <v>7722</v>
      </c>
      <c r="M57" s="519">
        <v>7567</v>
      </c>
      <c r="N57" s="486"/>
      <c r="O57" s="475">
        <v>8291</v>
      </c>
    </row>
    <row r="58" spans="1:15" ht="10.5" customHeight="1">
      <c r="A58" s="475"/>
      <c r="B58" s="485"/>
      <c r="C58" s="128" t="s">
        <v>142</v>
      </c>
      <c r="D58" s="175"/>
      <c r="E58" s="519">
        <v>10686</v>
      </c>
      <c r="F58" s="519">
        <v>10570</v>
      </c>
      <c r="G58" s="519">
        <v>10445</v>
      </c>
      <c r="H58" s="519">
        <v>10367</v>
      </c>
      <c r="I58" s="519">
        <v>10259</v>
      </c>
      <c r="J58" s="519">
        <v>9810</v>
      </c>
      <c r="K58" s="519">
        <v>9563</v>
      </c>
      <c r="L58" s="519">
        <v>9234</v>
      </c>
      <c r="M58" s="519">
        <v>8986</v>
      </c>
      <c r="N58" s="486"/>
      <c r="O58" s="475">
        <v>12043</v>
      </c>
    </row>
    <row r="59" spans="1:15" s="517" customFormat="1" ht="15" customHeight="1">
      <c r="A59" s="513"/>
      <c r="B59" s="514"/>
      <c r="C59" s="817" t="s">
        <v>159</v>
      </c>
      <c r="D59" s="817"/>
      <c r="E59" s="515"/>
      <c r="F59" s="515"/>
      <c r="G59" s="515"/>
      <c r="H59" s="515"/>
      <c r="I59" s="515"/>
      <c r="J59" s="515"/>
      <c r="K59" s="515"/>
      <c r="L59" s="515"/>
      <c r="M59" s="515"/>
      <c r="N59" s="516"/>
      <c r="O59" s="513"/>
    </row>
    <row r="60" spans="1:15" s="489" customFormat="1" ht="13.5" customHeight="1">
      <c r="A60" s="487"/>
      <c r="B60" s="488"/>
      <c r="C60" s="1746" t="s">
        <v>160</v>
      </c>
      <c r="D60" s="1746"/>
      <c r="E60" s="520">
        <v>478.09</v>
      </c>
      <c r="F60" s="520">
        <v>470.19</v>
      </c>
      <c r="G60" s="520">
        <v>472.61</v>
      </c>
      <c r="H60" s="520">
        <v>468.93</v>
      </c>
      <c r="I60" s="520">
        <v>465.06</v>
      </c>
      <c r="J60" s="520">
        <v>464.55</v>
      </c>
      <c r="K60" s="520">
        <v>464.61</v>
      </c>
      <c r="L60" s="520">
        <v>463.53</v>
      </c>
      <c r="M60" s="520">
        <v>465.95</v>
      </c>
      <c r="N60" s="518"/>
      <c r="O60" s="487">
        <v>491.25</v>
      </c>
    </row>
    <row r="61" spans="1:15" ht="9.75" customHeight="1">
      <c r="A61" s="475"/>
      <c r="B61" s="485"/>
      <c r="C61" s="1743" t="s">
        <v>676</v>
      </c>
      <c r="D61" s="1743"/>
      <c r="E61" s="1743"/>
      <c r="F61" s="1743"/>
      <c r="G61" s="1743"/>
      <c r="H61" s="1743"/>
      <c r="I61" s="1743"/>
      <c r="J61" s="1743"/>
      <c r="K61" s="1743"/>
      <c r="L61" s="1743"/>
      <c r="M61" s="1743"/>
      <c r="N61" s="486"/>
      <c r="O61" s="475"/>
    </row>
    <row r="62" spans="1:15" ht="9" customHeight="1" thickBot="1">
      <c r="A62" s="475"/>
      <c r="B62" s="485"/>
      <c r="C62" s="425"/>
      <c r="D62" s="425"/>
      <c r="E62" s="425"/>
      <c r="F62" s="425"/>
      <c r="G62" s="425"/>
      <c r="H62" s="425"/>
      <c r="I62" s="425"/>
      <c r="J62" s="425"/>
      <c r="K62" s="425"/>
      <c r="L62" s="425"/>
      <c r="M62" s="425"/>
      <c r="N62" s="486"/>
      <c r="O62" s="475"/>
    </row>
    <row r="63" spans="1:15" ht="13.5" customHeight="1" thickBot="1">
      <c r="A63" s="475"/>
      <c r="B63" s="485"/>
      <c r="C63" s="1729" t="s">
        <v>22</v>
      </c>
      <c r="D63" s="1730"/>
      <c r="E63" s="1730"/>
      <c r="F63" s="1730"/>
      <c r="G63" s="1730"/>
      <c r="H63" s="1730"/>
      <c r="I63" s="1730"/>
      <c r="J63" s="1730"/>
      <c r="K63" s="1730"/>
      <c r="L63" s="1730"/>
      <c r="M63" s="1731"/>
      <c r="N63" s="486"/>
      <c r="O63" s="475"/>
    </row>
    <row r="64" spans="1:15" ht="9.75" customHeight="1">
      <c r="A64" s="475"/>
      <c r="B64" s="485"/>
      <c r="C64" s="122" t="s">
        <v>78</v>
      </c>
      <c r="D64" s="504"/>
      <c r="E64" s="522"/>
      <c r="F64" s="522"/>
      <c r="G64" s="522"/>
      <c r="H64" s="522"/>
      <c r="I64" s="522"/>
      <c r="J64" s="522"/>
      <c r="K64" s="522"/>
      <c r="L64" s="522"/>
      <c r="M64" s="522"/>
      <c r="N64" s="486"/>
      <c r="O64" s="475"/>
    </row>
    <row r="65" spans="1:15" ht="13.5" customHeight="1">
      <c r="A65" s="475"/>
      <c r="B65" s="485"/>
      <c r="C65" s="1740" t="s">
        <v>156</v>
      </c>
      <c r="D65" s="1740"/>
      <c r="E65" s="515">
        <f t="shared" ref="E65:L65" si="0">+E66+E67</f>
        <v>93715</v>
      </c>
      <c r="F65" s="515">
        <f t="shared" si="0"/>
        <v>104773</v>
      </c>
      <c r="G65" s="515">
        <f t="shared" si="0"/>
        <v>106062</v>
      </c>
      <c r="H65" s="515">
        <f t="shared" si="0"/>
        <v>99002</v>
      </c>
      <c r="I65" s="515">
        <f t="shared" si="0"/>
        <v>108380</v>
      </c>
      <c r="J65" s="515">
        <f t="shared" si="0"/>
        <v>87475</v>
      </c>
      <c r="K65" s="515">
        <f t="shared" si="0"/>
        <v>94736</v>
      </c>
      <c r="L65" s="515">
        <f t="shared" si="0"/>
        <v>104981</v>
      </c>
      <c r="M65" s="515">
        <f t="shared" ref="M65" si="1">+M66+M67</f>
        <v>91098</v>
      </c>
      <c r="N65" s="486"/>
      <c r="O65" s="475"/>
    </row>
    <row r="66" spans="1:15" ht="11.25" customHeight="1">
      <c r="A66" s="475"/>
      <c r="B66" s="485"/>
      <c r="C66" s="128" t="s">
        <v>72</v>
      </c>
      <c r="D66" s="815"/>
      <c r="E66" s="519">
        <v>37388</v>
      </c>
      <c r="F66" s="519">
        <v>41764</v>
      </c>
      <c r="G66" s="519">
        <v>41775</v>
      </c>
      <c r="H66" s="519">
        <v>39250</v>
      </c>
      <c r="I66" s="519">
        <v>42900</v>
      </c>
      <c r="J66" s="519">
        <v>35001</v>
      </c>
      <c r="K66" s="519">
        <v>37591</v>
      </c>
      <c r="L66" s="519">
        <v>41709</v>
      </c>
      <c r="M66" s="519">
        <v>36516</v>
      </c>
      <c r="N66" s="486"/>
      <c r="O66" s="475"/>
    </row>
    <row r="67" spans="1:15" ht="11.25" customHeight="1">
      <c r="A67" s="475"/>
      <c r="B67" s="485"/>
      <c r="C67" s="128" t="s">
        <v>71</v>
      </c>
      <c r="D67" s="815"/>
      <c r="E67" s="519">
        <v>56327</v>
      </c>
      <c r="F67" s="519">
        <v>63009</v>
      </c>
      <c r="G67" s="519">
        <v>64287</v>
      </c>
      <c r="H67" s="519">
        <v>59752</v>
      </c>
      <c r="I67" s="519">
        <v>65480</v>
      </c>
      <c r="J67" s="519">
        <v>52474</v>
      </c>
      <c r="K67" s="519">
        <v>57145</v>
      </c>
      <c r="L67" s="519">
        <v>63272</v>
      </c>
      <c r="M67" s="519">
        <v>54582</v>
      </c>
      <c r="N67" s="486"/>
      <c r="O67" s="475">
        <v>58328</v>
      </c>
    </row>
    <row r="68" spans="1:15" s="517" customFormat="1" ht="12" customHeight="1">
      <c r="A68" s="513"/>
      <c r="B68" s="514"/>
      <c r="C68" s="1743" t="s">
        <v>673</v>
      </c>
      <c r="D68" s="1743"/>
      <c r="E68" s="1743"/>
      <c r="F68" s="1743"/>
      <c r="G68" s="1743"/>
      <c r="H68" s="1743"/>
      <c r="I68" s="1743" t="s">
        <v>648</v>
      </c>
      <c r="J68" s="1743"/>
      <c r="K68" s="1743"/>
      <c r="L68" s="1743"/>
      <c r="M68" s="1743"/>
      <c r="N68" s="486"/>
      <c r="O68" s="513"/>
    </row>
    <row r="69" spans="1:15" ht="13.5" customHeight="1">
      <c r="A69" s="475"/>
      <c r="B69" s="485"/>
      <c r="C69" s="523" t="s">
        <v>424</v>
      </c>
      <c r="D69" s="123"/>
      <c r="E69" s="123"/>
      <c r="F69" s="123"/>
      <c r="G69" s="928" t="s">
        <v>145</v>
      </c>
      <c r="H69" s="123"/>
      <c r="I69" s="123"/>
      <c r="J69" s="123"/>
      <c r="K69" s="123"/>
      <c r="L69" s="123"/>
      <c r="M69" s="123"/>
      <c r="N69" s="486"/>
      <c r="O69" s="475"/>
    </row>
    <row r="70" spans="1:15" ht="9" customHeight="1">
      <c r="A70" s="475"/>
      <c r="B70" s="485"/>
      <c r="C70" s="1741" t="s">
        <v>257</v>
      </c>
      <c r="D70" s="1741"/>
      <c r="E70" s="1741"/>
      <c r="F70" s="1741"/>
      <c r="G70" s="1741"/>
      <c r="H70" s="1741"/>
      <c r="I70" s="1741"/>
      <c r="J70" s="1741"/>
      <c r="K70" s="1741"/>
      <c r="L70" s="1741"/>
      <c r="M70" s="1741"/>
      <c r="N70" s="486"/>
      <c r="O70" s="475"/>
    </row>
    <row r="71" spans="1:15" ht="9" customHeight="1">
      <c r="A71" s="475"/>
      <c r="B71" s="485"/>
      <c r="C71" s="983" t="s">
        <v>258</v>
      </c>
      <c r="D71" s="983"/>
      <c r="E71" s="983"/>
      <c r="F71" s="983"/>
      <c r="G71" s="983"/>
      <c r="H71" s="983"/>
      <c r="I71" s="983"/>
      <c r="K71" s="1741"/>
      <c r="L71" s="1741"/>
      <c r="M71" s="1741"/>
      <c r="N71" s="1742"/>
      <c r="O71" s="475"/>
    </row>
    <row r="72" spans="1:15" ht="13.5" customHeight="1">
      <c r="A72" s="475"/>
      <c r="B72" s="485"/>
      <c r="C72" s="475"/>
      <c r="D72" s="475"/>
      <c r="E72" s="482"/>
      <c r="F72" s="482"/>
      <c r="G72" s="482"/>
      <c r="H72" s="482"/>
      <c r="I72" s="482"/>
      <c r="J72" s="482"/>
      <c r="K72" s="1625">
        <v>41883</v>
      </c>
      <c r="L72" s="1625"/>
      <c r="M72" s="1625"/>
      <c r="N72" s="525">
        <v>19</v>
      </c>
      <c r="O72" s="482"/>
    </row>
    <row r="73" spans="1:15" ht="13.5" customHeight="1"/>
    <row r="76" spans="1:15" ht="4.5" customHeight="1"/>
    <row r="79" spans="1:15" ht="8.25" customHeight="1"/>
    <row r="81" spans="11:14" ht="9" customHeight="1">
      <c r="N81" s="491"/>
    </row>
    <row r="82" spans="11:14" ht="8.25" customHeight="1">
      <c r="K82" s="491"/>
      <c r="M82" s="1622"/>
      <c r="N82" s="1622"/>
    </row>
    <row r="83" spans="11:14" ht="9.75" customHeight="1"/>
  </sheetData>
  <mergeCells count="32">
    <mergeCell ref="C25:D25"/>
    <mergeCell ref="B1:D1"/>
    <mergeCell ref="B2:D2"/>
    <mergeCell ref="C4:M4"/>
    <mergeCell ref="C5:D6"/>
    <mergeCell ref="C8:D8"/>
    <mergeCell ref="C18:M18"/>
    <mergeCell ref="C20:M20"/>
    <mergeCell ref="C22:D22"/>
    <mergeCell ref="C24:D24"/>
    <mergeCell ref="H6:M6"/>
    <mergeCell ref="E6:F6"/>
    <mergeCell ref="C61:M61"/>
    <mergeCell ref="C26:D26"/>
    <mergeCell ref="C27:D27"/>
    <mergeCell ref="C28:M28"/>
    <mergeCell ref="C30:M30"/>
    <mergeCell ref="C32:D32"/>
    <mergeCell ref="C34:D34"/>
    <mergeCell ref="C35:D35"/>
    <mergeCell ref="C36:D36"/>
    <mergeCell ref="C37:D37"/>
    <mergeCell ref="C38:D38"/>
    <mergeCell ref="C60:D60"/>
    <mergeCell ref="M82:N82"/>
    <mergeCell ref="C63:M63"/>
    <mergeCell ref="C65:D65"/>
    <mergeCell ref="C70:M70"/>
    <mergeCell ref="K72:M72"/>
    <mergeCell ref="K71:N71"/>
    <mergeCell ref="C68:H68"/>
    <mergeCell ref="I68:M68"/>
  </mergeCells>
  <conditionalFormatting sqref="E7:M7">
    <cfRule type="cellIs" dxfId="7"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dimension ref="A1:AF336"/>
  <sheetViews>
    <sheetView zoomScaleNormal="100" workbookViewId="0"/>
  </sheetViews>
  <sheetFormatPr defaultRowHeight="12.75"/>
  <cols>
    <col min="1" max="1" width="0.85546875" style="480" customWidth="1"/>
    <col min="2" max="2" width="2.5703125" style="480" customWidth="1"/>
    <col min="3" max="3" width="0.7109375" style="480" customWidth="1"/>
    <col min="4" max="4" width="31.7109375" style="480" customWidth="1"/>
    <col min="5" max="7" width="4.7109375" style="784" customWidth="1"/>
    <col min="8" max="11" width="4.7109375" style="673" customWidth="1"/>
    <col min="12" max="13" width="4.7109375" style="784" customWidth="1"/>
    <col min="14" max="15" width="4.7109375" style="673" customWidth="1"/>
    <col min="16" max="17" width="4.7109375" style="784" customWidth="1"/>
    <col min="18" max="18" width="2.42578125" style="819" customWidth="1"/>
    <col min="19" max="19" width="0.85546875" style="480" customWidth="1"/>
    <col min="20" max="16384" width="9.140625" style="480"/>
  </cols>
  <sheetData>
    <row r="1" spans="1:32" ht="13.5" customHeight="1">
      <c r="A1" s="475"/>
      <c r="B1" s="1403"/>
      <c r="C1" s="1403"/>
      <c r="E1" s="1754" t="s">
        <v>357</v>
      </c>
      <c r="F1" s="1754"/>
      <c r="G1" s="1754"/>
      <c r="H1" s="1754"/>
      <c r="I1" s="1754"/>
      <c r="J1" s="1754"/>
      <c r="K1" s="1754"/>
      <c r="L1" s="1754"/>
      <c r="M1" s="1754"/>
      <c r="N1" s="1754"/>
      <c r="O1" s="1754"/>
      <c r="P1" s="1754"/>
      <c r="Q1" s="1754"/>
      <c r="R1" s="821"/>
      <c r="S1" s="475"/>
    </row>
    <row r="2" spans="1:32" ht="6" customHeight="1">
      <c r="A2" s="475"/>
      <c r="B2" s="1404"/>
      <c r="C2" s="1405"/>
      <c r="D2" s="1405"/>
      <c r="E2" s="738"/>
      <c r="F2" s="738"/>
      <c r="G2" s="738"/>
      <c r="H2" s="739"/>
      <c r="I2" s="739"/>
      <c r="J2" s="739"/>
      <c r="K2" s="739"/>
      <c r="L2" s="738"/>
      <c r="M2" s="738"/>
      <c r="N2" s="739"/>
      <c r="O2" s="739"/>
      <c r="P2" s="738"/>
      <c r="Q2" s="738" t="s">
        <v>358</v>
      </c>
      <c r="R2" s="822"/>
      <c r="S2" s="485"/>
    </row>
    <row r="3" spans="1:32" ht="13.5" customHeight="1" thickBot="1">
      <c r="A3" s="475"/>
      <c r="B3" s="548"/>
      <c r="C3" s="485"/>
      <c r="D3" s="485"/>
      <c r="E3" s="740"/>
      <c r="F3" s="740"/>
      <c r="G3" s="740"/>
      <c r="H3" s="680"/>
      <c r="I3" s="680"/>
      <c r="J3" s="680"/>
      <c r="K3" s="680"/>
      <c r="L3" s="740"/>
      <c r="M3" s="740"/>
      <c r="N3" s="680"/>
      <c r="O3" s="680"/>
      <c r="P3" s="1755" t="s">
        <v>73</v>
      </c>
      <c r="Q3" s="1755"/>
      <c r="R3" s="823"/>
      <c r="S3" s="485"/>
    </row>
    <row r="4" spans="1:32" ht="13.5" customHeight="1" thickBot="1">
      <c r="A4" s="475"/>
      <c r="B4" s="548"/>
      <c r="C4" s="723" t="s">
        <v>440</v>
      </c>
      <c r="D4" s="741"/>
      <c r="E4" s="742"/>
      <c r="F4" s="742"/>
      <c r="G4" s="742"/>
      <c r="H4" s="742"/>
      <c r="I4" s="742"/>
      <c r="J4" s="742"/>
      <c r="K4" s="742"/>
      <c r="L4" s="742"/>
      <c r="M4" s="742"/>
      <c r="N4" s="742"/>
      <c r="O4" s="742"/>
      <c r="P4" s="742"/>
      <c r="Q4" s="743"/>
      <c r="R4" s="821"/>
      <c r="S4" s="117"/>
    </row>
    <row r="5" spans="1:32" s="505" customFormat="1" ht="4.5" customHeight="1">
      <c r="A5" s="475"/>
      <c r="B5" s="548"/>
      <c r="C5" s="744"/>
      <c r="D5" s="744"/>
      <c r="E5" s="745"/>
      <c r="F5" s="745"/>
      <c r="G5" s="745"/>
      <c r="H5" s="745"/>
      <c r="I5" s="745"/>
      <c r="J5" s="745"/>
      <c r="K5" s="745"/>
      <c r="L5" s="745"/>
      <c r="M5" s="745"/>
      <c r="N5" s="745"/>
      <c r="O5" s="745"/>
      <c r="P5" s="745"/>
      <c r="Q5" s="745"/>
      <c r="R5" s="821"/>
      <c r="S5" s="117"/>
      <c r="T5" s="480"/>
      <c r="U5" s="480"/>
      <c r="V5" s="480"/>
      <c r="W5" s="480"/>
      <c r="X5" s="480"/>
      <c r="Y5" s="480"/>
      <c r="Z5" s="480"/>
      <c r="AA5" s="480"/>
    </row>
    <row r="6" spans="1:32" s="505" customFormat="1" ht="13.5" customHeight="1">
      <c r="A6" s="475"/>
      <c r="B6" s="548"/>
      <c r="C6" s="744"/>
      <c r="D6" s="744"/>
      <c r="E6" s="1700">
        <v>2013</v>
      </c>
      <c r="F6" s="1700"/>
      <c r="G6" s="1700"/>
      <c r="H6" s="1700"/>
      <c r="I6" s="1700"/>
      <c r="J6" s="1700"/>
      <c r="K6" s="1700">
        <v>2014</v>
      </c>
      <c r="L6" s="1700"/>
      <c r="M6" s="1700"/>
      <c r="N6" s="1700"/>
      <c r="O6" s="1700"/>
      <c r="P6" s="1700"/>
      <c r="Q6" s="1700"/>
      <c r="R6" s="821"/>
      <c r="S6" s="117"/>
      <c r="T6" s="480"/>
      <c r="U6" s="480"/>
      <c r="V6" s="480"/>
      <c r="W6" s="480"/>
      <c r="X6" s="480"/>
      <c r="Y6" s="480"/>
      <c r="Z6" s="480"/>
      <c r="AA6" s="480"/>
    </row>
    <row r="7" spans="1:32" s="505" customFormat="1" ht="13.5" customHeight="1">
      <c r="A7" s="475"/>
      <c r="B7" s="548"/>
      <c r="C7" s="744"/>
      <c r="D7" s="744"/>
      <c r="E7" s="900" t="s">
        <v>98</v>
      </c>
      <c r="F7" s="900" t="s">
        <v>97</v>
      </c>
      <c r="G7" s="900" t="s">
        <v>96</v>
      </c>
      <c r="H7" s="900" t="s">
        <v>95</v>
      </c>
      <c r="I7" s="900" t="s">
        <v>94</v>
      </c>
      <c r="J7" s="900" t="s">
        <v>93</v>
      </c>
      <c r="K7" s="900" t="s">
        <v>104</v>
      </c>
      <c r="L7" s="900" t="s">
        <v>103</v>
      </c>
      <c r="M7" s="900" t="s">
        <v>102</v>
      </c>
      <c r="N7" s="900" t="s">
        <v>101</v>
      </c>
      <c r="O7" s="900" t="s">
        <v>100</v>
      </c>
      <c r="P7" s="900" t="s">
        <v>99</v>
      </c>
      <c r="Q7" s="900" t="s">
        <v>98</v>
      </c>
      <c r="R7" s="821"/>
      <c r="S7" s="493"/>
      <c r="T7" s="480"/>
      <c r="U7" s="480"/>
      <c r="V7" s="480"/>
      <c r="W7" s="480"/>
      <c r="X7" s="480"/>
      <c r="Y7" s="480"/>
      <c r="Z7" s="480"/>
      <c r="AA7" s="480"/>
    </row>
    <row r="8" spans="1:32" s="505" customFormat="1" ht="3.75" customHeight="1">
      <c r="A8" s="475"/>
      <c r="B8" s="548"/>
      <c r="C8" s="744"/>
      <c r="D8" s="744"/>
      <c r="E8" s="493"/>
      <c r="F8" s="493"/>
      <c r="G8" s="493"/>
      <c r="H8" s="493"/>
      <c r="I8" s="493"/>
      <c r="J8" s="493"/>
      <c r="K8" s="493"/>
      <c r="L8" s="493"/>
      <c r="M8" s="493"/>
      <c r="N8" s="493"/>
      <c r="O8" s="493"/>
      <c r="P8" s="493"/>
      <c r="Q8" s="493"/>
      <c r="R8" s="821"/>
      <c r="S8" s="493"/>
      <c r="T8" s="480"/>
      <c r="U8" s="480"/>
      <c r="V8" s="480"/>
      <c r="W8" s="480"/>
      <c r="X8" s="480"/>
      <c r="Y8" s="480"/>
      <c r="Z8" s="480"/>
      <c r="AA8" s="480"/>
    </row>
    <row r="9" spans="1:32" s="748" customFormat="1" ht="15" customHeight="1">
      <c r="A9" s="746"/>
      <c r="B9" s="579"/>
      <c r="C9" s="1401" t="s">
        <v>339</v>
      </c>
      <c r="D9" s="1401"/>
      <c r="E9" s="420">
        <v>-1.8263622919609632</v>
      </c>
      <c r="F9" s="420">
        <v>-1.5077924711829984</v>
      </c>
      <c r="G9" s="420">
        <v>-1.2480777677747932</v>
      </c>
      <c r="H9" s="420">
        <v>-1.1076339364326091</v>
      </c>
      <c r="I9" s="420">
        <v>-0.94078100794007669</v>
      </c>
      <c r="J9" s="420">
        <v>-0.67231234493057535</v>
      </c>
      <c r="K9" s="420">
        <v>-0.43642215230926956</v>
      </c>
      <c r="L9" s="420">
        <v>-0.1831025155840677</v>
      </c>
      <c r="M9" s="420">
        <v>-2.9546481233970814E-2</v>
      </c>
      <c r="N9" s="420">
        <v>0.20629065691361945</v>
      </c>
      <c r="O9" s="420">
        <v>0.44386207521682314</v>
      </c>
      <c r="P9" s="420">
        <v>0.64433959667708385</v>
      </c>
      <c r="Q9" s="420">
        <v>0.71948987167680301</v>
      </c>
      <c r="R9" s="824"/>
      <c r="S9" s="462"/>
      <c r="T9" s="896"/>
      <c r="U9" s="896"/>
      <c r="V9" s="896"/>
      <c r="W9" s="896"/>
      <c r="X9" s="896"/>
      <c r="Y9" s="896"/>
      <c r="Z9" s="896"/>
      <c r="AA9" s="896"/>
      <c r="AB9" s="896"/>
      <c r="AC9" s="896"/>
      <c r="AD9" s="896"/>
      <c r="AE9" s="896"/>
      <c r="AF9" s="896"/>
    </row>
    <row r="10" spans="1:32" s="748" customFormat="1" ht="16.5" customHeight="1">
      <c r="A10" s="746"/>
      <c r="B10" s="579"/>
      <c r="C10" s="1401" t="s">
        <v>340</v>
      </c>
      <c r="D10" s="268"/>
      <c r="E10" s="749"/>
      <c r="F10" s="749"/>
      <c r="G10" s="749"/>
      <c r="H10" s="749"/>
      <c r="I10" s="749"/>
      <c r="J10" s="749"/>
      <c r="K10" s="749"/>
      <c r="L10" s="749"/>
      <c r="M10" s="749"/>
      <c r="N10" s="749"/>
      <c r="O10" s="749"/>
      <c r="P10" s="749"/>
      <c r="Q10" s="749"/>
      <c r="R10" s="825"/>
      <c r="S10" s="462"/>
      <c r="T10" s="896"/>
      <c r="U10" s="896"/>
      <c r="V10" s="747"/>
      <c r="W10" s="747"/>
      <c r="X10" s="747"/>
      <c r="Y10" s="747"/>
      <c r="Z10" s="747"/>
      <c r="AA10" s="747"/>
    </row>
    <row r="11" spans="1:32" s="505" customFormat="1" ht="11.25" customHeight="1">
      <c r="A11" s="475"/>
      <c r="B11" s="548"/>
      <c r="C11" s="485"/>
      <c r="D11" s="128" t="s">
        <v>161</v>
      </c>
      <c r="E11" s="750">
        <v>-14.302263257477776</v>
      </c>
      <c r="F11" s="750">
        <v>-12.445483641155555</v>
      </c>
      <c r="G11" s="750">
        <v>-11.561596206600001</v>
      </c>
      <c r="H11" s="750">
        <v>-11.175746535077778</v>
      </c>
      <c r="I11" s="750">
        <v>-10.349275551677778</v>
      </c>
      <c r="J11" s="750">
        <v>-8.8408497201888867</v>
      </c>
      <c r="K11" s="750">
        <v>-8.5182692304666663</v>
      </c>
      <c r="L11" s="750">
        <v>-8.1771397255777778</v>
      </c>
      <c r="M11" s="750">
        <v>-7.9984465381111107</v>
      </c>
      <c r="N11" s="750">
        <v>-7.70275144621111</v>
      </c>
      <c r="O11" s="750">
        <v>-8.4165684898777773</v>
      </c>
      <c r="P11" s="750">
        <v>-8.3055123319666659</v>
      </c>
      <c r="Q11" s="750">
        <v>-7.6437313030777778</v>
      </c>
      <c r="R11" s="669"/>
      <c r="S11" s="117"/>
      <c r="T11" s="896"/>
      <c r="U11" s="896"/>
      <c r="V11" s="747"/>
      <c r="W11" s="480"/>
      <c r="X11" s="480"/>
      <c r="Y11" s="480"/>
      <c r="Z11" s="480"/>
      <c r="AA11" s="480"/>
      <c r="AF11" s="896"/>
    </row>
    <row r="12" spans="1:32" s="505" customFormat="1" ht="12.75" customHeight="1">
      <c r="A12" s="475"/>
      <c r="B12" s="548"/>
      <c r="C12" s="485"/>
      <c r="D12" s="128" t="s">
        <v>162</v>
      </c>
      <c r="E12" s="750">
        <v>-58.390520749149999</v>
      </c>
      <c r="F12" s="750">
        <v>-55.662713711866672</v>
      </c>
      <c r="G12" s="750">
        <v>-52.192526099800006</v>
      </c>
      <c r="H12" s="750">
        <v>-50.592863455250004</v>
      </c>
      <c r="I12" s="750">
        <v>-50.16929049938333</v>
      </c>
      <c r="J12" s="750">
        <v>-48.830171207833338</v>
      </c>
      <c r="K12" s="750">
        <v>-47.896478903116673</v>
      </c>
      <c r="L12" s="750">
        <v>-47.167341608200012</v>
      </c>
      <c r="M12" s="750">
        <v>-48.100391508900003</v>
      </c>
      <c r="N12" s="750">
        <v>-48.061165924000001</v>
      </c>
      <c r="O12" s="750">
        <v>-46.336595225249994</v>
      </c>
      <c r="P12" s="750">
        <v>-44.567770235083337</v>
      </c>
      <c r="Q12" s="750">
        <v>-44.476497414233336</v>
      </c>
      <c r="R12" s="669"/>
      <c r="S12" s="117"/>
      <c r="T12" s="896"/>
      <c r="U12" s="896"/>
      <c r="V12" s="747"/>
      <c r="W12" s="480"/>
      <c r="X12" s="480"/>
      <c r="Y12" s="480"/>
      <c r="Z12" s="480"/>
      <c r="AA12" s="480"/>
    </row>
    <row r="13" spans="1:32" s="505" customFormat="1" ht="11.25" customHeight="1">
      <c r="A13" s="475"/>
      <c r="B13" s="548"/>
      <c r="C13" s="485"/>
      <c r="D13" s="128" t="s">
        <v>163</v>
      </c>
      <c r="E13" s="750">
        <v>-11.522255014955556</v>
      </c>
      <c r="F13" s="750">
        <v>-9.5442003808333347</v>
      </c>
      <c r="G13" s="750">
        <v>-7.6595704097888886</v>
      </c>
      <c r="H13" s="750">
        <v>-5.4797823523111111</v>
      </c>
      <c r="I13" s="750">
        <v>-3.6884936328555553</v>
      </c>
      <c r="J13" s="750">
        <v>-2.9926603950888886</v>
      </c>
      <c r="K13" s="750">
        <v>-1.9041778969111112</v>
      </c>
      <c r="L13" s="750">
        <v>-1.3355725274777777</v>
      </c>
      <c r="M13" s="750">
        <v>-0.49891728432222232</v>
      </c>
      <c r="N13" s="750">
        <v>-0.38644116406666668</v>
      </c>
      <c r="O13" s="750">
        <v>-0.65397564661111129</v>
      </c>
      <c r="P13" s="750">
        <v>-1.0530853649888889</v>
      </c>
      <c r="Q13" s="750">
        <v>-1.6748772321000001</v>
      </c>
      <c r="R13" s="669"/>
      <c r="S13" s="117"/>
      <c r="T13" s="896"/>
      <c r="U13" s="896"/>
      <c r="V13" s="747"/>
      <c r="W13" s="480"/>
      <c r="X13" s="480"/>
      <c r="Y13" s="480"/>
      <c r="Z13" s="480"/>
      <c r="AA13" s="480"/>
    </row>
    <row r="14" spans="1:32" s="505" customFormat="1" ht="12" customHeight="1">
      <c r="A14" s="475"/>
      <c r="B14" s="548"/>
      <c r="C14" s="485"/>
      <c r="D14" s="128" t="s">
        <v>164</v>
      </c>
      <c r="E14" s="750">
        <v>-22.31511436133334</v>
      </c>
      <c r="F14" s="750">
        <v>-20.182069659222226</v>
      </c>
      <c r="G14" s="750">
        <v>-17.206799542000002</v>
      </c>
      <c r="H14" s="750">
        <v>-14.752475589333331</v>
      </c>
      <c r="I14" s="750">
        <v>-11.662800880222221</v>
      </c>
      <c r="J14" s="750">
        <v>-9.3694336083333329</v>
      </c>
      <c r="K14" s="750">
        <v>-7.7419714384444447</v>
      </c>
      <c r="L14" s="750">
        <v>-6.0271899596666669</v>
      </c>
      <c r="M14" s="750">
        <v>-5.4263905307777778</v>
      </c>
      <c r="N14" s="750">
        <v>-3.3645715003333336</v>
      </c>
      <c r="O14" s="750">
        <v>-1.7407391296666666</v>
      </c>
      <c r="P14" s="750">
        <v>0.67237491677777772</v>
      </c>
      <c r="Q14" s="750">
        <v>1.3397864721111112</v>
      </c>
      <c r="R14" s="669"/>
      <c r="S14" s="117"/>
      <c r="T14" s="896"/>
      <c r="U14" s="896"/>
      <c r="V14" s="747"/>
      <c r="W14" s="480"/>
      <c r="X14" s="480"/>
      <c r="Y14" s="480"/>
      <c r="Z14" s="480"/>
      <c r="AA14" s="480"/>
    </row>
    <row r="15" spans="1:32" s="505" customFormat="1" ht="10.5" customHeight="1">
      <c r="A15" s="475"/>
      <c r="B15" s="548"/>
      <c r="C15" s="485"/>
      <c r="D15" s="210"/>
      <c r="E15" s="751"/>
      <c r="F15" s="751"/>
      <c r="G15" s="751"/>
      <c r="H15" s="751"/>
      <c r="I15" s="751"/>
      <c r="J15" s="751"/>
      <c r="K15" s="751"/>
      <c r="L15" s="751"/>
      <c r="M15" s="751"/>
      <c r="N15" s="751"/>
      <c r="O15" s="751"/>
      <c r="P15" s="751"/>
      <c r="Q15" s="751"/>
      <c r="R15" s="669"/>
      <c r="S15" s="117"/>
      <c r="T15" s="896"/>
      <c r="U15" s="896"/>
      <c r="V15" s="747"/>
      <c r="W15" s="480"/>
      <c r="X15" s="480"/>
      <c r="Y15" s="480"/>
      <c r="Z15" s="480"/>
      <c r="AA15" s="480"/>
    </row>
    <row r="16" spans="1:32" s="505" customFormat="1" ht="10.5" customHeight="1">
      <c r="A16" s="475"/>
      <c r="B16" s="548"/>
      <c r="C16" s="485"/>
      <c r="D16" s="210"/>
      <c r="E16" s="751"/>
      <c r="F16" s="751"/>
      <c r="G16" s="751"/>
      <c r="H16" s="751"/>
      <c r="I16" s="751"/>
      <c r="J16" s="751"/>
      <c r="K16" s="751"/>
      <c r="L16" s="751"/>
      <c r="M16" s="751"/>
      <c r="N16" s="751"/>
      <c r="O16" s="751"/>
      <c r="P16" s="751"/>
      <c r="Q16" s="751"/>
      <c r="R16" s="669"/>
      <c r="S16" s="117"/>
      <c r="T16" s="480"/>
      <c r="U16" s="480"/>
      <c r="V16" s="542"/>
      <c r="W16" s="480"/>
      <c r="X16" s="480"/>
      <c r="Y16" s="480"/>
      <c r="Z16" s="480"/>
      <c r="AA16" s="480"/>
    </row>
    <row r="17" spans="1:27" s="505" customFormat="1" ht="10.5" customHeight="1">
      <c r="A17" s="475"/>
      <c r="B17" s="548"/>
      <c r="C17" s="485"/>
      <c r="D17" s="210"/>
      <c r="E17" s="751"/>
      <c r="F17" s="751"/>
      <c r="G17" s="751"/>
      <c r="H17" s="751"/>
      <c r="I17" s="751"/>
      <c r="J17" s="751"/>
      <c r="K17" s="751"/>
      <c r="L17" s="751"/>
      <c r="M17" s="751"/>
      <c r="N17" s="751"/>
      <c r="O17" s="751"/>
      <c r="P17" s="751"/>
      <c r="Q17" s="751"/>
      <c r="R17" s="669"/>
      <c r="S17" s="117"/>
      <c r="T17" s="480"/>
      <c r="U17" s="480"/>
      <c r="V17" s="542"/>
      <c r="W17" s="480"/>
      <c r="X17" s="480"/>
      <c r="Y17" s="480"/>
      <c r="Z17" s="480"/>
      <c r="AA17" s="480"/>
    </row>
    <row r="18" spans="1:27" s="505" customFormat="1" ht="10.5" customHeight="1">
      <c r="A18" s="475"/>
      <c r="B18" s="548"/>
      <c r="C18" s="485"/>
      <c r="D18" s="210"/>
      <c r="E18" s="751"/>
      <c r="F18" s="751"/>
      <c r="G18" s="751"/>
      <c r="H18" s="751"/>
      <c r="I18" s="751"/>
      <c r="J18" s="751"/>
      <c r="K18" s="751"/>
      <c r="L18" s="751"/>
      <c r="M18" s="751"/>
      <c r="N18" s="751"/>
      <c r="O18" s="751"/>
      <c r="P18" s="751"/>
      <c r="Q18" s="751"/>
      <c r="R18" s="669"/>
      <c r="S18" s="117"/>
      <c r="T18" s="480"/>
      <c r="U18" s="480"/>
      <c r="V18" s="542"/>
      <c r="W18" s="480"/>
      <c r="X18" s="480"/>
      <c r="Y18" s="480"/>
      <c r="Z18" s="480"/>
      <c r="AA18" s="480"/>
    </row>
    <row r="19" spans="1:27" s="505" customFormat="1" ht="10.5" customHeight="1">
      <c r="A19" s="475"/>
      <c r="B19" s="548"/>
      <c r="C19" s="485"/>
      <c r="D19" s="210"/>
      <c r="E19" s="751"/>
      <c r="F19" s="751"/>
      <c r="G19" s="751"/>
      <c r="H19" s="751"/>
      <c r="I19" s="751"/>
      <c r="J19" s="751"/>
      <c r="K19" s="751"/>
      <c r="L19" s="751"/>
      <c r="M19" s="751"/>
      <c r="N19" s="751"/>
      <c r="O19" s="751"/>
      <c r="P19" s="751"/>
      <c r="Q19" s="751"/>
      <c r="R19" s="669"/>
      <c r="S19" s="117"/>
      <c r="T19" s="480"/>
      <c r="U19" s="480"/>
      <c r="V19" s="542"/>
      <c r="W19" s="480"/>
      <c r="X19" s="480"/>
      <c r="Y19" s="480"/>
      <c r="Z19" s="480"/>
      <c r="AA19" s="480"/>
    </row>
    <row r="20" spans="1:27" s="505" customFormat="1" ht="10.5" customHeight="1">
      <c r="A20" s="475"/>
      <c r="B20" s="548"/>
      <c r="C20" s="485"/>
      <c r="D20" s="210"/>
      <c r="E20" s="751"/>
      <c r="F20" s="751"/>
      <c r="G20" s="751"/>
      <c r="H20" s="751"/>
      <c r="I20" s="751"/>
      <c r="J20" s="751"/>
      <c r="K20" s="751"/>
      <c r="L20" s="751"/>
      <c r="M20" s="751"/>
      <c r="N20" s="751"/>
      <c r="O20" s="751"/>
      <c r="P20" s="751"/>
      <c r="Q20" s="751"/>
      <c r="R20" s="669"/>
      <c r="S20" s="117"/>
      <c r="T20" s="480"/>
      <c r="U20" s="480"/>
      <c r="V20" s="542"/>
      <c r="W20" s="480"/>
      <c r="X20" s="480"/>
      <c r="Y20" s="480"/>
      <c r="Z20" s="480"/>
      <c r="AA20" s="480"/>
    </row>
    <row r="21" spans="1:27" s="505" customFormat="1" ht="10.5" customHeight="1">
      <c r="A21" s="475"/>
      <c r="B21" s="548"/>
      <c r="C21" s="485"/>
      <c r="D21" s="210"/>
      <c r="E21" s="751"/>
      <c r="F21" s="751"/>
      <c r="G21" s="751"/>
      <c r="H21" s="751"/>
      <c r="I21" s="751"/>
      <c r="J21" s="751"/>
      <c r="K21" s="751"/>
      <c r="L21" s="751"/>
      <c r="M21" s="751"/>
      <c r="N21" s="751"/>
      <c r="O21" s="751"/>
      <c r="P21" s="751"/>
      <c r="Q21" s="751"/>
      <c r="R21" s="669"/>
      <c r="S21" s="117"/>
      <c r="T21" s="480"/>
      <c r="U21" s="480"/>
      <c r="V21" s="542"/>
      <c r="W21" s="480"/>
      <c r="X21" s="480"/>
      <c r="Y21" s="480"/>
      <c r="Z21" s="480"/>
      <c r="AA21" s="480"/>
    </row>
    <row r="22" spans="1:27" s="505" customFormat="1" ht="10.5" customHeight="1">
      <c r="A22" s="475"/>
      <c r="B22" s="548"/>
      <c r="C22" s="485"/>
      <c r="D22" s="210"/>
      <c r="E22" s="751"/>
      <c r="F22" s="751"/>
      <c r="G22" s="751"/>
      <c r="H22" s="751"/>
      <c r="I22" s="751"/>
      <c r="J22" s="751"/>
      <c r="K22" s="751"/>
      <c r="L22" s="751"/>
      <c r="M22" s="751"/>
      <c r="N22" s="751"/>
      <c r="O22" s="751"/>
      <c r="P22" s="751"/>
      <c r="Q22" s="751"/>
      <c r="R22" s="669"/>
      <c r="S22" s="117"/>
      <c r="T22" s="480"/>
      <c r="U22" s="480"/>
      <c r="V22" s="542"/>
      <c r="W22" s="480"/>
      <c r="X22" s="480"/>
      <c r="Y22" s="480"/>
      <c r="Z22" s="480"/>
      <c r="AA22" s="480"/>
    </row>
    <row r="23" spans="1:27" s="505" customFormat="1" ht="10.5" customHeight="1">
      <c r="A23" s="475"/>
      <c r="B23" s="548"/>
      <c r="C23" s="485"/>
      <c r="D23" s="210"/>
      <c r="E23" s="751"/>
      <c r="F23" s="751"/>
      <c r="G23" s="751"/>
      <c r="H23" s="751"/>
      <c r="I23" s="751"/>
      <c r="J23" s="751"/>
      <c r="K23" s="751"/>
      <c r="L23" s="751"/>
      <c r="M23" s="751"/>
      <c r="N23" s="751"/>
      <c r="O23" s="751"/>
      <c r="P23" s="751"/>
      <c r="Q23" s="751"/>
      <c r="R23" s="669"/>
      <c r="S23" s="117"/>
      <c r="T23" s="480"/>
      <c r="U23" s="480"/>
      <c r="V23" s="542"/>
      <c r="W23" s="480"/>
      <c r="X23" s="480"/>
      <c r="Y23" s="480"/>
      <c r="Z23" s="480"/>
      <c r="AA23" s="480"/>
    </row>
    <row r="24" spans="1:27" s="505" customFormat="1" ht="10.5" customHeight="1">
      <c r="A24" s="475"/>
      <c r="B24" s="548"/>
      <c r="C24" s="485"/>
      <c r="D24" s="210"/>
      <c r="E24" s="751"/>
      <c r="F24" s="751"/>
      <c r="G24" s="751"/>
      <c r="H24" s="751"/>
      <c r="I24" s="751"/>
      <c r="J24" s="751"/>
      <c r="K24" s="751"/>
      <c r="L24" s="751"/>
      <c r="M24" s="751"/>
      <c r="N24" s="751"/>
      <c r="O24" s="751"/>
      <c r="P24" s="751"/>
      <c r="Q24" s="751"/>
      <c r="R24" s="669"/>
      <c r="S24" s="117"/>
      <c r="T24" s="480"/>
      <c r="U24" s="480"/>
      <c r="V24" s="542"/>
      <c r="W24" s="480"/>
      <c r="X24" s="480"/>
      <c r="Y24" s="480"/>
      <c r="Z24" s="480"/>
      <c r="AA24" s="480"/>
    </row>
    <row r="25" spans="1:27" s="505" customFormat="1" ht="10.5" customHeight="1">
      <c r="A25" s="475"/>
      <c r="B25" s="548"/>
      <c r="C25" s="485"/>
      <c r="D25" s="210"/>
      <c r="E25" s="751"/>
      <c r="F25" s="751"/>
      <c r="G25" s="751"/>
      <c r="H25" s="751"/>
      <c r="I25" s="751"/>
      <c r="J25" s="751"/>
      <c r="K25" s="751"/>
      <c r="L25" s="751"/>
      <c r="M25" s="751"/>
      <c r="N25" s="751"/>
      <c r="O25" s="751"/>
      <c r="P25" s="751"/>
      <c r="Q25" s="751"/>
      <c r="R25" s="669"/>
      <c r="S25" s="117"/>
      <c r="T25" s="480"/>
      <c r="U25" s="480"/>
      <c r="V25" s="542"/>
      <c r="W25" s="480"/>
      <c r="X25" s="480"/>
      <c r="Y25" s="480"/>
      <c r="Z25" s="480"/>
      <c r="AA25" s="480"/>
    </row>
    <row r="26" spans="1:27" s="505" customFormat="1" ht="10.5" customHeight="1">
      <c r="A26" s="475"/>
      <c r="B26" s="548"/>
      <c r="C26" s="485"/>
      <c r="D26" s="210"/>
      <c r="E26" s="751"/>
      <c r="F26" s="751"/>
      <c r="G26" s="751"/>
      <c r="H26" s="751"/>
      <c r="I26" s="751"/>
      <c r="J26" s="751"/>
      <c r="K26" s="751"/>
      <c r="L26" s="751"/>
      <c r="M26" s="751"/>
      <c r="N26" s="751"/>
      <c r="O26" s="751"/>
      <c r="P26" s="751"/>
      <c r="Q26" s="751"/>
      <c r="R26" s="669"/>
      <c r="S26" s="117"/>
      <c r="T26" s="480"/>
      <c r="U26" s="480"/>
      <c r="V26" s="542"/>
      <c r="W26" s="480"/>
      <c r="X26" s="480"/>
      <c r="Y26" s="480"/>
      <c r="Z26" s="480"/>
      <c r="AA26" s="480"/>
    </row>
    <row r="27" spans="1:27" s="505" customFormat="1" ht="10.5" customHeight="1">
      <c r="A27" s="475"/>
      <c r="B27" s="548"/>
      <c r="C27" s="485"/>
      <c r="D27" s="210"/>
      <c r="E27" s="751"/>
      <c r="F27" s="751"/>
      <c r="G27" s="751"/>
      <c r="H27" s="751"/>
      <c r="I27" s="751"/>
      <c r="J27" s="751"/>
      <c r="K27" s="751"/>
      <c r="L27" s="751"/>
      <c r="M27" s="751"/>
      <c r="N27" s="751"/>
      <c r="O27" s="751"/>
      <c r="P27" s="751"/>
      <c r="Q27" s="751"/>
      <c r="R27" s="669"/>
      <c r="S27" s="117"/>
      <c r="T27" s="480"/>
      <c r="U27" s="480"/>
      <c r="V27" s="542"/>
      <c r="W27" s="480"/>
      <c r="X27" s="480"/>
      <c r="Y27" s="480"/>
      <c r="Z27" s="480"/>
      <c r="AA27" s="480"/>
    </row>
    <row r="28" spans="1:27" s="505" customFormat="1" ht="6" customHeight="1">
      <c r="A28" s="475"/>
      <c r="B28" s="548"/>
      <c r="C28" s="485"/>
      <c r="D28" s="210"/>
      <c r="E28" s="751"/>
      <c r="F28" s="751"/>
      <c r="G28" s="751"/>
      <c r="H28" s="751"/>
      <c r="I28" s="751"/>
      <c r="J28" s="751"/>
      <c r="K28" s="751"/>
      <c r="L28" s="751"/>
      <c r="M28" s="751"/>
      <c r="N28" s="751"/>
      <c r="O28" s="751"/>
      <c r="P28" s="751"/>
      <c r="Q28" s="751"/>
      <c r="R28" s="669"/>
      <c r="S28" s="117"/>
      <c r="T28" s="480"/>
      <c r="U28" s="480"/>
      <c r="V28" s="480"/>
      <c r="W28" s="480"/>
      <c r="X28" s="480"/>
      <c r="Y28" s="480"/>
      <c r="Z28" s="480"/>
      <c r="AA28" s="480"/>
    </row>
    <row r="29" spans="1:27" s="748" customFormat="1" ht="15" customHeight="1">
      <c r="A29" s="746"/>
      <c r="B29" s="579"/>
      <c r="C29" s="1401" t="s">
        <v>338</v>
      </c>
      <c r="D29" s="268"/>
      <c r="E29" s="752"/>
      <c r="F29" s="753"/>
      <c r="G29" s="753"/>
      <c r="H29" s="753"/>
      <c r="I29" s="753"/>
      <c r="J29" s="753"/>
      <c r="K29" s="753"/>
      <c r="L29" s="753"/>
      <c r="M29" s="753"/>
      <c r="N29" s="753"/>
      <c r="O29" s="753"/>
      <c r="P29" s="753"/>
      <c r="Q29" s="753"/>
      <c r="R29" s="826"/>
      <c r="S29" s="462"/>
      <c r="T29" s="747"/>
      <c r="U29" s="747"/>
      <c r="V29" s="747"/>
      <c r="W29" s="747"/>
      <c r="X29" s="747"/>
      <c r="Y29" s="747"/>
      <c r="Z29" s="747"/>
      <c r="AA29" s="747"/>
    </row>
    <row r="30" spans="1:27" s="505" customFormat="1" ht="11.25" customHeight="1">
      <c r="A30" s="475"/>
      <c r="B30" s="548"/>
      <c r="C30" s="1403"/>
      <c r="D30" s="128" t="s">
        <v>165</v>
      </c>
      <c r="E30" s="750">
        <v>-8.4027187184666658</v>
      </c>
      <c r="F30" s="750">
        <v>-8.3579106861333354</v>
      </c>
      <c r="G30" s="750">
        <v>-8.3693327617333342</v>
      </c>
      <c r="H30" s="750">
        <v>-7.7938516174666681</v>
      </c>
      <c r="I30" s="750">
        <v>-8.1068393294999996</v>
      </c>
      <c r="J30" s="750">
        <v>-5.6671867769333337</v>
      </c>
      <c r="K30" s="750">
        <v>-4.1809470567666667</v>
      </c>
      <c r="L30" s="750">
        <v>-1.5317881861</v>
      </c>
      <c r="M30" s="750">
        <v>-1.6093574276333333</v>
      </c>
      <c r="N30" s="750">
        <v>-1.8306645806666666</v>
      </c>
      <c r="O30" s="750">
        <v>-1.8645297942000001</v>
      </c>
      <c r="P30" s="750">
        <v>-2.3329421592333333</v>
      </c>
      <c r="Q30" s="750">
        <v>-3.2721934504333334</v>
      </c>
      <c r="R30" s="827"/>
      <c r="S30" s="117"/>
      <c r="T30" s="480"/>
      <c r="U30" s="480"/>
      <c r="V30" s="480"/>
      <c r="W30" s="480"/>
      <c r="X30" s="480"/>
      <c r="Y30" s="480"/>
      <c r="Z30" s="480"/>
      <c r="AA30" s="480"/>
    </row>
    <row r="31" spans="1:27" s="505" customFormat="1" ht="12.75" customHeight="1">
      <c r="A31" s="475"/>
      <c r="B31" s="548"/>
      <c r="C31" s="1403"/>
      <c r="D31" s="128" t="s">
        <v>162</v>
      </c>
      <c r="E31" s="750">
        <v>-43.341092351333337</v>
      </c>
      <c r="F31" s="750">
        <v>-39.368540361666668</v>
      </c>
      <c r="G31" s="750">
        <v>-34.048267384333336</v>
      </c>
      <c r="H31" s="750">
        <v>-31.199452246000003</v>
      </c>
      <c r="I31" s="750">
        <v>-30.060887425000004</v>
      </c>
      <c r="J31" s="750">
        <v>-28.313906132333333</v>
      </c>
      <c r="K31" s="750">
        <v>-27.77400118766667</v>
      </c>
      <c r="L31" s="750">
        <v>-27.099772895333334</v>
      </c>
      <c r="M31" s="750">
        <v>-28.95582872066667</v>
      </c>
      <c r="N31" s="750">
        <v>-28.416574178999998</v>
      </c>
      <c r="O31" s="750">
        <v>-26.872673899999999</v>
      </c>
      <c r="P31" s="750">
        <v>-24.905394719333334</v>
      </c>
      <c r="Q31" s="750">
        <v>-25.310507048066668</v>
      </c>
      <c r="R31" s="827"/>
      <c r="S31" s="117"/>
      <c r="T31" s="480"/>
      <c r="U31" s="480"/>
      <c r="V31" s="480"/>
      <c r="W31" s="480"/>
      <c r="X31" s="480"/>
      <c r="Y31" s="480"/>
      <c r="Z31" s="480"/>
      <c r="AA31" s="480"/>
    </row>
    <row r="32" spans="1:27" s="505" customFormat="1" ht="11.25" customHeight="1">
      <c r="A32" s="475"/>
      <c r="B32" s="548"/>
      <c r="C32" s="1403"/>
      <c r="D32" s="128" t="s">
        <v>163</v>
      </c>
      <c r="E32" s="750">
        <v>-18.030899205000001</v>
      </c>
      <c r="F32" s="750">
        <v>-18.170657851766666</v>
      </c>
      <c r="G32" s="750">
        <v>-18.912068654133336</v>
      </c>
      <c r="H32" s="750">
        <v>-18.2340422917</v>
      </c>
      <c r="I32" s="750">
        <v>-16.430589126433336</v>
      </c>
      <c r="J32" s="750">
        <v>-13.653759084800001</v>
      </c>
      <c r="K32" s="750">
        <v>-12.240972744366667</v>
      </c>
      <c r="L32" s="750">
        <v>-10.372521409566668</v>
      </c>
      <c r="M32" s="750">
        <v>-9.2773996867000008</v>
      </c>
      <c r="N32" s="750">
        <v>-8.0668281169</v>
      </c>
      <c r="O32" s="750">
        <v>-6.5283777716333331</v>
      </c>
      <c r="P32" s="750">
        <v>-5.6170189764666665</v>
      </c>
      <c r="Q32" s="750">
        <v>-5.8226934342999996</v>
      </c>
      <c r="R32" s="827"/>
      <c r="S32" s="117"/>
      <c r="T32" s="480"/>
      <c r="U32" s="480"/>
      <c r="V32" s="480"/>
      <c r="W32" s="480"/>
      <c r="X32" s="480"/>
      <c r="Y32" s="480"/>
      <c r="Z32" s="480"/>
      <c r="AA32" s="480"/>
    </row>
    <row r="33" spans="1:27" s="505" customFormat="1" ht="12" customHeight="1">
      <c r="A33" s="475"/>
      <c r="B33" s="548"/>
      <c r="C33" s="1403"/>
      <c r="D33" s="128" t="s">
        <v>166</v>
      </c>
      <c r="E33" s="750">
        <v>-13.152645569333332</v>
      </c>
      <c r="F33" s="750">
        <v>-11.961361453</v>
      </c>
      <c r="G33" s="750">
        <v>-10.996409311666666</v>
      </c>
      <c r="H33" s="750">
        <v>-10.115972585</v>
      </c>
      <c r="I33" s="750">
        <v>-8.9371510260000004</v>
      </c>
      <c r="J33" s="750">
        <v>-5.6289819100000003</v>
      </c>
      <c r="K33" s="750">
        <v>-3.9803633699999996</v>
      </c>
      <c r="L33" s="750">
        <v>-3.3201390593333335</v>
      </c>
      <c r="M33" s="750">
        <v>-4.5227520339999998</v>
      </c>
      <c r="N33" s="750">
        <v>-4.2282912846666667</v>
      </c>
      <c r="O33" s="750">
        <v>-4.2449478406666667</v>
      </c>
      <c r="P33" s="750">
        <v>-4.7920892543333338</v>
      </c>
      <c r="Q33" s="750">
        <v>-5.4417936566666656</v>
      </c>
      <c r="R33" s="827"/>
      <c r="S33" s="117"/>
      <c r="T33" s="480"/>
      <c r="U33" s="480"/>
      <c r="V33" s="480"/>
      <c r="W33" s="480"/>
      <c r="X33" s="480"/>
      <c r="Y33" s="480"/>
      <c r="Z33" s="480"/>
      <c r="AA33" s="480"/>
    </row>
    <row r="34" spans="1:27" s="748" customFormat="1" ht="21" customHeight="1">
      <c r="A34" s="746"/>
      <c r="B34" s="579"/>
      <c r="C34" s="1756" t="s">
        <v>337</v>
      </c>
      <c r="D34" s="1756"/>
      <c r="E34" s="754">
        <v>58.033333333333331</v>
      </c>
      <c r="F34" s="754">
        <v>50.883333333333333</v>
      </c>
      <c r="G34" s="754">
        <v>46.35</v>
      </c>
      <c r="H34" s="754">
        <v>43.116666666666674</v>
      </c>
      <c r="I34" s="754">
        <v>39.833333333333336</v>
      </c>
      <c r="J34" s="754">
        <v>32.65</v>
      </c>
      <c r="K34" s="754">
        <v>24.883333333333336</v>
      </c>
      <c r="L34" s="754">
        <v>22.150000000000002</v>
      </c>
      <c r="M34" s="754">
        <v>22.25</v>
      </c>
      <c r="N34" s="754">
        <v>21.766666666666666</v>
      </c>
      <c r="O34" s="754">
        <v>16.816666666666666</v>
      </c>
      <c r="P34" s="754">
        <v>13.066666666666668</v>
      </c>
      <c r="Q34" s="754">
        <v>12.5</v>
      </c>
      <c r="R34" s="826"/>
      <c r="S34" s="462"/>
    </row>
    <row r="35" spans="1:27" s="760" customFormat="1" ht="16.5" customHeight="1">
      <c r="A35" s="755"/>
      <c r="B35" s="756"/>
      <c r="C35" s="419" t="s">
        <v>374</v>
      </c>
      <c r="D35" s="757"/>
      <c r="E35" s="758">
        <v>-49.012499999999996</v>
      </c>
      <c r="F35" s="758">
        <v>-45.279166666666669</v>
      </c>
      <c r="G35" s="758">
        <v>-42.833333333333336</v>
      </c>
      <c r="H35" s="758">
        <v>-41.824999999999996</v>
      </c>
      <c r="I35" s="758">
        <v>-40.4375</v>
      </c>
      <c r="J35" s="758">
        <v>-36.6875</v>
      </c>
      <c r="K35" s="758">
        <v>-32.56666666666667</v>
      </c>
      <c r="L35" s="758">
        <v>-30.733333333333334</v>
      </c>
      <c r="M35" s="758">
        <v>-30.258333333333336</v>
      </c>
      <c r="N35" s="758">
        <v>-29.387500000000003</v>
      </c>
      <c r="O35" s="758">
        <v>-27.616666666666671</v>
      </c>
      <c r="P35" s="758">
        <v>-25.324999999999999</v>
      </c>
      <c r="Q35" s="758">
        <v>-25.5</v>
      </c>
      <c r="R35" s="828"/>
      <c r="S35" s="463"/>
      <c r="T35" s="759"/>
      <c r="U35" s="759"/>
      <c r="V35" s="759"/>
      <c r="W35" s="759"/>
      <c r="X35" s="759"/>
      <c r="Y35" s="759"/>
      <c r="Z35" s="759"/>
      <c r="AA35" s="759"/>
    </row>
    <row r="36" spans="1:27" s="505" customFormat="1" ht="10.5" customHeight="1">
      <c r="A36" s="475"/>
      <c r="B36" s="548"/>
      <c r="C36" s="761"/>
      <c r="D36" s="210"/>
      <c r="E36" s="762"/>
      <c r="F36" s="762"/>
      <c r="G36" s="762"/>
      <c r="H36" s="762"/>
      <c r="I36" s="762"/>
      <c r="J36" s="762"/>
      <c r="K36" s="762"/>
      <c r="L36" s="762"/>
      <c r="M36" s="762"/>
      <c r="N36" s="762"/>
      <c r="O36" s="762"/>
      <c r="P36" s="762"/>
      <c r="Q36" s="762"/>
      <c r="R36" s="827"/>
      <c r="S36" s="117"/>
    </row>
    <row r="37" spans="1:27" s="505" customFormat="1" ht="10.5" customHeight="1">
      <c r="A37" s="475"/>
      <c r="B37" s="548"/>
      <c r="C37" s="761"/>
      <c r="D37" s="210"/>
      <c r="E37" s="762"/>
      <c r="F37" s="762"/>
      <c r="G37" s="762"/>
      <c r="H37" s="762"/>
      <c r="I37" s="762"/>
      <c r="J37" s="762"/>
      <c r="K37" s="762"/>
      <c r="L37" s="762"/>
      <c r="M37" s="762"/>
      <c r="N37" s="762"/>
      <c r="O37" s="762"/>
      <c r="P37" s="762"/>
      <c r="Q37" s="762"/>
      <c r="R37" s="827"/>
      <c r="S37" s="117"/>
    </row>
    <row r="38" spans="1:27" s="505" customFormat="1" ht="10.5" customHeight="1">
      <c r="A38" s="475"/>
      <c r="B38" s="548"/>
      <c r="C38" s="761"/>
      <c r="D38" s="210"/>
      <c r="E38" s="762"/>
      <c r="F38" s="762"/>
      <c r="G38" s="762"/>
      <c r="H38" s="762"/>
      <c r="I38" s="762"/>
      <c r="J38" s="762"/>
      <c r="K38" s="762"/>
      <c r="L38" s="762"/>
      <c r="M38" s="762"/>
      <c r="N38" s="762"/>
      <c r="O38" s="762"/>
      <c r="P38" s="762"/>
      <c r="Q38" s="762"/>
      <c r="R38" s="827"/>
      <c r="S38" s="117"/>
    </row>
    <row r="39" spans="1:27" s="505" customFormat="1" ht="10.5" customHeight="1">
      <c r="A39" s="475"/>
      <c r="B39" s="548"/>
      <c r="C39" s="761"/>
      <c r="D39" s="210"/>
      <c r="E39" s="762"/>
      <c r="F39" s="762"/>
      <c r="G39" s="762"/>
      <c r="H39" s="762"/>
      <c r="I39" s="762"/>
      <c r="J39" s="762"/>
      <c r="K39" s="762"/>
      <c r="L39" s="762"/>
      <c r="M39" s="762"/>
      <c r="N39" s="762"/>
      <c r="O39" s="762"/>
      <c r="P39" s="762"/>
      <c r="Q39" s="762"/>
      <c r="R39" s="827"/>
      <c r="S39" s="117"/>
    </row>
    <row r="40" spans="1:27" s="505" customFormat="1" ht="10.5" customHeight="1">
      <c r="A40" s="475"/>
      <c r="B40" s="548"/>
      <c r="C40" s="761"/>
      <c r="D40" s="210"/>
      <c r="E40" s="762"/>
      <c r="F40" s="762"/>
      <c r="G40" s="762"/>
      <c r="H40" s="762"/>
      <c r="I40" s="762"/>
      <c r="J40" s="762"/>
      <c r="K40" s="762"/>
      <c r="L40" s="762"/>
      <c r="M40" s="762"/>
      <c r="N40" s="762"/>
      <c r="O40" s="762"/>
      <c r="P40" s="762"/>
      <c r="Q40" s="762"/>
      <c r="R40" s="827"/>
      <c r="S40" s="117"/>
    </row>
    <row r="41" spans="1:27" s="505" customFormat="1" ht="10.5" customHeight="1">
      <c r="A41" s="475"/>
      <c r="B41" s="548"/>
      <c r="C41" s="761"/>
      <c r="D41" s="210"/>
      <c r="E41" s="762"/>
      <c r="F41" s="762"/>
      <c r="G41" s="762"/>
      <c r="H41" s="762"/>
      <c r="I41" s="762"/>
      <c r="J41" s="762"/>
      <c r="K41" s="762"/>
      <c r="L41" s="762"/>
      <c r="M41" s="762"/>
      <c r="N41" s="762"/>
      <c r="O41" s="762"/>
      <c r="P41" s="762"/>
      <c r="Q41" s="762"/>
      <c r="R41" s="827"/>
      <c r="S41" s="117"/>
    </row>
    <row r="42" spans="1:27" s="505" customFormat="1" ht="10.5" customHeight="1">
      <c r="A42" s="475"/>
      <c r="B42" s="548"/>
      <c r="C42" s="761"/>
      <c r="D42" s="210"/>
      <c r="E42" s="762"/>
      <c r="F42" s="762"/>
      <c r="G42" s="762"/>
      <c r="H42" s="762"/>
      <c r="I42" s="762"/>
      <c r="J42" s="762"/>
      <c r="K42" s="762"/>
      <c r="L42" s="762"/>
      <c r="M42" s="762"/>
      <c r="N42" s="762"/>
      <c r="O42" s="762"/>
      <c r="P42" s="762"/>
      <c r="Q42" s="762"/>
      <c r="R42" s="827"/>
      <c r="S42" s="117"/>
    </row>
    <row r="43" spans="1:27" s="505" customFormat="1" ht="10.5" customHeight="1">
      <c r="A43" s="475"/>
      <c r="B43" s="548"/>
      <c r="C43" s="761"/>
      <c r="D43" s="210"/>
      <c r="E43" s="762"/>
      <c r="F43" s="762"/>
      <c r="G43" s="762"/>
      <c r="H43" s="762"/>
      <c r="I43" s="762"/>
      <c r="J43" s="762"/>
      <c r="K43" s="762"/>
      <c r="L43" s="762"/>
      <c r="M43" s="762"/>
      <c r="N43" s="762"/>
      <c r="O43" s="762"/>
      <c r="P43" s="762"/>
      <c r="Q43" s="762"/>
      <c r="R43" s="827"/>
      <c r="S43" s="117"/>
    </row>
    <row r="44" spans="1:27" s="505" customFormat="1" ht="10.5" customHeight="1">
      <c r="A44" s="475"/>
      <c r="B44" s="548"/>
      <c r="C44" s="761"/>
      <c r="D44" s="210"/>
      <c r="E44" s="762"/>
      <c r="F44" s="762"/>
      <c r="G44" s="762"/>
      <c r="H44" s="762"/>
      <c r="I44" s="762"/>
      <c r="J44" s="762"/>
      <c r="K44" s="762"/>
      <c r="L44" s="762"/>
      <c r="M44" s="762"/>
      <c r="N44" s="762"/>
      <c r="O44" s="762"/>
      <c r="P44" s="762"/>
      <c r="Q44" s="762"/>
      <c r="R44" s="827"/>
      <c r="S44" s="117"/>
    </row>
    <row r="45" spans="1:27" s="505" customFormat="1" ht="10.5" customHeight="1">
      <c r="A45" s="475"/>
      <c r="B45" s="548"/>
      <c r="C45" s="761"/>
      <c r="D45" s="210"/>
      <c r="E45" s="762"/>
      <c r="F45" s="762"/>
      <c r="G45" s="762"/>
      <c r="H45" s="762"/>
      <c r="I45" s="762"/>
      <c r="J45" s="762"/>
      <c r="K45" s="762"/>
      <c r="L45" s="762"/>
      <c r="M45" s="762"/>
      <c r="N45" s="762"/>
      <c r="O45" s="762"/>
      <c r="P45" s="762"/>
      <c r="Q45" s="762"/>
      <c r="R45" s="827"/>
      <c r="S45" s="117"/>
    </row>
    <row r="46" spans="1:27" s="505" customFormat="1" ht="10.5" customHeight="1">
      <c r="A46" s="475"/>
      <c r="B46" s="548"/>
      <c r="C46" s="761"/>
      <c r="D46" s="210"/>
      <c r="E46" s="762"/>
      <c r="F46" s="762"/>
      <c r="G46" s="762"/>
      <c r="H46" s="762"/>
      <c r="I46" s="762"/>
      <c r="J46" s="762"/>
      <c r="K46" s="762"/>
      <c r="L46" s="762"/>
      <c r="M46" s="762"/>
      <c r="N46" s="762"/>
      <c r="O46" s="762"/>
      <c r="P46" s="762"/>
      <c r="Q46" s="762"/>
      <c r="R46" s="827"/>
      <c r="S46" s="117"/>
    </row>
    <row r="47" spans="1:27" s="505" customFormat="1" ht="10.5" customHeight="1">
      <c r="A47" s="475"/>
      <c r="B47" s="548"/>
      <c r="C47" s="761"/>
      <c r="D47" s="210"/>
      <c r="E47" s="762"/>
      <c r="F47" s="762"/>
      <c r="G47" s="762"/>
      <c r="H47" s="762"/>
      <c r="I47" s="762"/>
      <c r="J47" s="762"/>
      <c r="K47" s="762"/>
      <c r="L47" s="762"/>
      <c r="M47" s="762"/>
      <c r="N47" s="762"/>
      <c r="O47" s="762"/>
      <c r="P47" s="762"/>
      <c r="Q47" s="762"/>
      <c r="R47" s="827"/>
      <c r="S47" s="117"/>
    </row>
    <row r="48" spans="1:27" s="505" customFormat="1" ht="10.5" customHeight="1">
      <c r="A48" s="475"/>
      <c r="B48" s="548"/>
      <c r="C48" s="761"/>
      <c r="D48" s="210"/>
      <c r="E48" s="762"/>
      <c r="F48" s="762"/>
      <c r="G48" s="762"/>
      <c r="H48" s="762"/>
      <c r="I48" s="762"/>
      <c r="J48" s="762"/>
      <c r="K48" s="762"/>
      <c r="L48" s="762"/>
      <c r="M48" s="762"/>
      <c r="N48" s="762"/>
      <c r="O48" s="762"/>
      <c r="P48" s="762"/>
      <c r="Q48" s="762"/>
      <c r="R48" s="827"/>
      <c r="S48" s="117"/>
    </row>
    <row r="49" spans="1:27" s="748" customFormat="1" ht="15" customHeight="1">
      <c r="A49" s="746"/>
      <c r="B49" s="579"/>
      <c r="C49" s="1401" t="s">
        <v>167</v>
      </c>
      <c r="D49" s="268"/>
      <c r="E49" s="752"/>
      <c r="F49" s="753"/>
      <c r="G49" s="753"/>
      <c r="H49" s="753"/>
      <c r="I49" s="753"/>
      <c r="J49" s="753"/>
      <c r="K49" s="753"/>
      <c r="L49" s="753"/>
      <c r="M49" s="753"/>
      <c r="N49" s="753"/>
      <c r="O49" s="753"/>
      <c r="P49" s="753"/>
      <c r="Q49" s="753"/>
      <c r="R49" s="826"/>
      <c r="S49" s="462"/>
      <c r="T49" s="747"/>
      <c r="U49" s="747"/>
      <c r="V49" s="747"/>
      <c r="W49" s="747"/>
      <c r="X49" s="747"/>
      <c r="Y49" s="747"/>
      <c r="Z49" s="747"/>
      <c r="AA49" s="747"/>
    </row>
    <row r="50" spans="1:27" s="748" customFormat="1" ht="16.5" customHeight="1">
      <c r="A50" s="746"/>
      <c r="B50" s="579"/>
      <c r="C50" s="763"/>
      <c r="D50" s="295" t="s">
        <v>336</v>
      </c>
      <c r="E50" s="758">
        <v>695.06500000000005</v>
      </c>
      <c r="F50" s="758">
        <v>697.29600000000005</v>
      </c>
      <c r="G50" s="758">
        <v>694.904</v>
      </c>
      <c r="H50" s="758">
        <v>692.01900000000001</v>
      </c>
      <c r="I50" s="758">
        <v>690.53499999999997</v>
      </c>
      <c r="J50" s="758">
        <v>705.327</v>
      </c>
      <c r="K50" s="758">
        <v>700.95399999999995</v>
      </c>
      <c r="L50" s="758">
        <v>689.82500000000005</v>
      </c>
      <c r="M50" s="758">
        <v>668.02300000000002</v>
      </c>
      <c r="N50" s="758">
        <v>636.41</v>
      </c>
      <c r="O50" s="758">
        <v>614.98199999999997</v>
      </c>
      <c r="P50" s="758">
        <v>611.69600000000003</v>
      </c>
      <c r="Q50" s="758">
        <v>624.23</v>
      </c>
      <c r="R50" s="826"/>
      <c r="S50" s="462"/>
    </row>
    <row r="51" spans="1:27" s="767" customFormat="1" ht="12" customHeight="1">
      <c r="A51" s="764"/>
      <c r="B51" s="765"/>
      <c r="C51" s="766"/>
      <c r="D51" s="811" t="s">
        <v>252</v>
      </c>
      <c r="E51" s="750">
        <v>33.832000000000001</v>
      </c>
      <c r="F51" s="750">
        <v>33.735999999999997</v>
      </c>
      <c r="G51" s="750">
        <v>34.390999999999998</v>
      </c>
      <c r="H51" s="750">
        <v>35.14</v>
      </c>
      <c r="I51" s="750">
        <v>34.968000000000004</v>
      </c>
      <c r="J51" s="750">
        <v>36.104999999999997</v>
      </c>
      <c r="K51" s="750">
        <v>36.338000000000001</v>
      </c>
      <c r="L51" s="750">
        <v>35.771999999999998</v>
      </c>
      <c r="M51" s="750">
        <v>33.590000000000003</v>
      </c>
      <c r="N51" s="750">
        <v>31.253</v>
      </c>
      <c r="O51" s="750">
        <v>29.228999999999999</v>
      </c>
      <c r="P51" s="750">
        <v>29.228999999999999</v>
      </c>
      <c r="Q51" s="750">
        <v>27.5</v>
      </c>
      <c r="R51" s="829"/>
      <c r="S51" s="117"/>
    </row>
    <row r="52" spans="1:27" s="771" customFormat="1" ht="16.5" customHeight="1">
      <c r="A52" s="768"/>
      <c r="B52" s="769"/>
      <c r="C52" s="770"/>
      <c r="D52" s="295" t="s">
        <v>334</v>
      </c>
      <c r="E52" s="758">
        <v>58.06</v>
      </c>
      <c r="F52" s="758">
        <v>80.176000000000002</v>
      </c>
      <c r="G52" s="758">
        <v>79.290999999999997</v>
      </c>
      <c r="H52" s="758">
        <v>68.415000000000006</v>
      </c>
      <c r="I52" s="758">
        <v>57.802999999999997</v>
      </c>
      <c r="J52" s="758">
        <v>74.218000000000004</v>
      </c>
      <c r="K52" s="758">
        <v>58.792999999999999</v>
      </c>
      <c r="L52" s="758">
        <v>56.07</v>
      </c>
      <c r="M52" s="758">
        <v>52.610999999999997</v>
      </c>
      <c r="N52" s="758">
        <v>49.703000000000003</v>
      </c>
      <c r="O52" s="758">
        <v>50.564</v>
      </c>
      <c r="P52" s="758">
        <v>57.542000000000002</v>
      </c>
      <c r="Q52" s="758">
        <v>54.393999999999998</v>
      </c>
      <c r="R52" s="830"/>
      <c r="S52" s="462"/>
    </row>
    <row r="53" spans="1:27" s="505" customFormat="1" ht="11.25" customHeight="1">
      <c r="A53" s="475"/>
      <c r="B53" s="548"/>
      <c r="C53" s="761"/>
      <c r="D53" s="811" t="s">
        <v>253</v>
      </c>
      <c r="E53" s="750">
        <v>-3.9377895433487686</v>
      </c>
      <c r="F53" s="750">
        <v>7.2043643365245824</v>
      </c>
      <c r="G53" s="750">
        <v>4.6856433682765042</v>
      </c>
      <c r="H53" s="750">
        <v>-2.083840219833677</v>
      </c>
      <c r="I53" s="750">
        <v>6.6554727286146642</v>
      </c>
      <c r="J53" s="750">
        <v>-0.40659679821795081</v>
      </c>
      <c r="K53" s="750">
        <v>2.943339403277756</v>
      </c>
      <c r="L53" s="750">
        <v>-11.692443380476892</v>
      </c>
      <c r="M53" s="750">
        <v>-9.2788660504897198</v>
      </c>
      <c r="N53" s="750">
        <v>-8.9121430927683871</v>
      </c>
      <c r="O53" s="750">
        <v>-3.8469583737425705</v>
      </c>
      <c r="P53" s="750">
        <v>-8.5894930817010504</v>
      </c>
      <c r="Q53" s="750">
        <v>-6.3141577678263889</v>
      </c>
      <c r="R53" s="827"/>
      <c r="S53" s="117"/>
    </row>
    <row r="54" spans="1:27" s="748" customFormat="1" ht="16.5" customHeight="1">
      <c r="A54" s="746"/>
      <c r="B54" s="579"/>
      <c r="C54" s="1401" t="s">
        <v>335</v>
      </c>
      <c r="D54" s="268"/>
      <c r="E54" s="758">
        <v>11.539</v>
      </c>
      <c r="F54" s="758">
        <v>15.79</v>
      </c>
      <c r="G54" s="758">
        <v>14.946999999999999</v>
      </c>
      <c r="H54" s="758">
        <v>12.541</v>
      </c>
      <c r="I54" s="758">
        <v>10.817</v>
      </c>
      <c r="J54" s="758">
        <v>14.359</v>
      </c>
      <c r="K54" s="758">
        <v>13.477</v>
      </c>
      <c r="L54" s="758">
        <v>15.215999999999999</v>
      </c>
      <c r="M54" s="758">
        <v>14.122999999999999</v>
      </c>
      <c r="N54" s="758">
        <v>15.643000000000001</v>
      </c>
      <c r="O54" s="758">
        <v>13.657999999999999</v>
      </c>
      <c r="P54" s="758">
        <v>14.048</v>
      </c>
      <c r="Q54" s="758">
        <v>10.401999999999999</v>
      </c>
      <c r="R54" s="826"/>
      <c r="S54" s="462"/>
    </row>
    <row r="55" spans="1:27" s="505" customFormat="1" ht="9.75" customHeight="1">
      <c r="A55" s="726"/>
      <c r="B55" s="772"/>
      <c r="C55" s="773"/>
      <c r="D55" s="811" t="s">
        <v>168</v>
      </c>
      <c r="E55" s="750">
        <v>32.845959014506107</v>
      </c>
      <c r="F55" s="750">
        <v>70.961455175400573</v>
      </c>
      <c r="G55" s="750">
        <v>61.869179120641093</v>
      </c>
      <c r="H55" s="750">
        <v>52.771348519917183</v>
      </c>
      <c r="I55" s="750">
        <v>84.119148936170205</v>
      </c>
      <c r="J55" s="750">
        <v>67.315311116289905</v>
      </c>
      <c r="K55" s="750">
        <v>76.031870428422167</v>
      </c>
      <c r="L55" s="750">
        <v>57.678756476683922</v>
      </c>
      <c r="M55" s="750">
        <v>21.540447504302929</v>
      </c>
      <c r="N55" s="750">
        <v>22.039319706662507</v>
      </c>
      <c r="O55" s="750">
        <v>24.457809367596141</v>
      </c>
      <c r="P55" s="750">
        <v>5.6717316082443237</v>
      </c>
      <c r="Q55" s="750">
        <v>-9.8535401681254964</v>
      </c>
      <c r="R55" s="827"/>
      <c r="S55" s="117"/>
      <c r="U55" s="748"/>
    </row>
    <row r="56" spans="1:27" s="748" customFormat="1" ht="16.5" customHeight="1">
      <c r="A56" s="746"/>
      <c r="B56" s="579"/>
      <c r="C56" s="1756" t="s">
        <v>373</v>
      </c>
      <c r="D56" s="1756"/>
      <c r="E56" s="758">
        <v>388.88499999999999</v>
      </c>
      <c r="F56" s="758">
        <v>391.858</v>
      </c>
      <c r="G56" s="758">
        <v>376.024</v>
      </c>
      <c r="H56" s="758">
        <v>376.89100000000002</v>
      </c>
      <c r="I56" s="758">
        <v>376.92200000000003</v>
      </c>
      <c r="J56" s="758">
        <v>390.48099999999999</v>
      </c>
      <c r="K56" s="758">
        <v>375.71800000000002</v>
      </c>
      <c r="L56" s="758">
        <v>369.03300000000002</v>
      </c>
      <c r="M56" s="758">
        <v>358.74799999999999</v>
      </c>
      <c r="N56" s="758">
        <v>343.27199999999999</v>
      </c>
      <c r="O56" s="758">
        <v>330.13200000000001</v>
      </c>
      <c r="P56" s="758">
        <v>325.048</v>
      </c>
      <c r="Q56" s="758">
        <v>320.447</v>
      </c>
      <c r="R56" s="827"/>
      <c r="S56" s="462"/>
      <c r="T56" s="1506"/>
    </row>
    <row r="57" spans="1:27" s="505" customFormat="1" ht="10.5" customHeight="1">
      <c r="A57" s="475"/>
      <c r="B57" s="548"/>
      <c r="C57" s="774"/>
      <c r="D57" s="774"/>
      <c r="E57" s="775"/>
      <c r="F57" s="776"/>
      <c r="G57" s="776"/>
      <c r="H57" s="776"/>
      <c r="I57" s="776"/>
      <c r="J57" s="776"/>
      <c r="K57" s="776"/>
      <c r="L57" s="776"/>
      <c r="M57" s="776"/>
      <c r="N57" s="776"/>
      <c r="O57" s="776"/>
      <c r="P57" s="776"/>
      <c r="Q57" s="776"/>
      <c r="R57" s="827"/>
      <c r="S57" s="117"/>
    </row>
    <row r="58" spans="1:27" s="505" customFormat="1" ht="10.5" customHeight="1">
      <c r="A58" s="475"/>
      <c r="B58" s="548"/>
      <c r="C58" s="761"/>
      <c r="D58" s="210"/>
      <c r="E58" s="751"/>
      <c r="F58" s="751"/>
      <c r="G58" s="751"/>
      <c r="H58" s="751"/>
      <c r="I58" s="751"/>
      <c r="J58" s="751"/>
      <c r="K58" s="751"/>
      <c r="L58" s="751"/>
      <c r="M58" s="751"/>
      <c r="N58" s="751"/>
      <c r="O58" s="751"/>
      <c r="P58" s="751"/>
      <c r="Q58" s="751"/>
      <c r="R58" s="827"/>
      <c r="S58" s="117"/>
    </row>
    <row r="59" spans="1:27" s="505" customFormat="1" ht="10.5" customHeight="1">
      <c r="A59" s="475"/>
      <c r="B59" s="548"/>
      <c r="C59" s="761"/>
      <c r="D59" s="210"/>
      <c r="E59" s="762"/>
      <c r="F59" s="762"/>
      <c r="G59" s="762"/>
      <c r="H59" s="762"/>
      <c r="I59" s="762"/>
      <c r="J59" s="762"/>
      <c r="K59" s="762"/>
      <c r="L59" s="762"/>
      <c r="M59" s="762"/>
      <c r="N59" s="762"/>
      <c r="O59" s="762"/>
      <c r="P59" s="762"/>
      <c r="Q59" s="762"/>
      <c r="R59" s="827"/>
      <c r="S59" s="117"/>
    </row>
    <row r="60" spans="1:27" s="505" customFormat="1" ht="10.5" customHeight="1">
      <c r="A60" s="475"/>
      <c r="B60" s="548"/>
      <c r="C60" s="761"/>
      <c r="D60" s="210"/>
      <c r="E60" s="762"/>
      <c r="F60" s="762"/>
      <c r="G60" s="762"/>
      <c r="H60" s="762"/>
      <c r="I60" s="762"/>
      <c r="J60" s="762"/>
      <c r="K60" s="762"/>
      <c r="L60" s="762"/>
      <c r="M60" s="762"/>
      <c r="N60" s="762"/>
      <c r="O60" s="762"/>
      <c r="P60" s="762"/>
      <c r="Q60" s="762"/>
      <c r="R60" s="827"/>
      <c r="S60" s="117"/>
    </row>
    <row r="61" spans="1:27" s="505" customFormat="1" ht="10.5" customHeight="1">
      <c r="A61" s="475"/>
      <c r="B61" s="548"/>
      <c r="C61" s="761"/>
      <c r="D61" s="210"/>
      <c r="E61" s="762"/>
      <c r="F61" s="762"/>
      <c r="G61" s="762"/>
      <c r="H61" s="762"/>
      <c r="I61" s="762"/>
      <c r="J61" s="762"/>
      <c r="K61" s="762"/>
      <c r="L61" s="762"/>
      <c r="M61" s="762"/>
      <c r="N61" s="762"/>
      <c r="O61" s="762"/>
      <c r="P61" s="762"/>
      <c r="Q61" s="762"/>
      <c r="R61" s="827"/>
      <c r="S61" s="117"/>
    </row>
    <row r="62" spans="1:27" s="505" customFormat="1" ht="10.5" customHeight="1">
      <c r="A62" s="475"/>
      <c r="B62" s="548"/>
      <c r="C62" s="761"/>
      <c r="D62" s="210"/>
      <c r="E62" s="762"/>
      <c r="F62" s="762"/>
      <c r="G62" s="762"/>
      <c r="H62" s="762"/>
      <c r="I62" s="762"/>
      <c r="J62" s="762"/>
      <c r="K62" s="762"/>
      <c r="L62" s="762"/>
      <c r="M62" s="762"/>
      <c r="N62" s="762"/>
      <c r="O62" s="762"/>
      <c r="P62" s="762"/>
      <c r="Q62" s="762"/>
      <c r="R62" s="827"/>
      <c r="S62" s="117"/>
    </row>
    <row r="63" spans="1:27" s="505" customFormat="1" ht="10.5" customHeight="1">
      <c r="A63" s="475"/>
      <c r="B63" s="548"/>
      <c r="C63" s="761"/>
      <c r="D63" s="210"/>
      <c r="E63" s="762"/>
      <c r="F63" s="762"/>
      <c r="G63" s="762"/>
      <c r="H63" s="762"/>
      <c r="I63" s="762"/>
      <c r="J63" s="762"/>
      <c r="K63" s="762"/>
      <c r="L63" s="762"/>
      <c r="M63" s="762"/>
      <c r="N63" s="762"/>
      <c r="O63" s="762"/>
      <c r="P63" s="762"/>
      <c r="Q63" s="762"/>
      <c r="R63" s="827"/>
      <c r="S63" s="117"/>
    </row>
    <row r="64" spans="1:27" s="505" customFormat="1" ht="10.5" customHeight="1">
      <c r="A64" s="475"/>
      <c r="B64" s="548"/>
      <c r="C64" s="761"/>
      <c r="D64" s="210"/>
      <c r="E64" s="762"/>
      <c r="F64" s="762"/>
      <c r="G64" s="762"/>
      <c r="H64" s="762"/>
      <c r="I64" s="762"/>
      <c r="J64" s="762"/>
      <c r="K64" s="762"/>
      <c r="L64" s="762"/>
      <c r="M64" s="762"/>
      <c r="N64" s="762"/>
      <c r="O64" s="762"/>
      <c r="P64" s="762"/>
      <c r="Q64" s="762"/>
      <c r="R64" s="827"/>
      <c r="S64" s="117"/>
    </row>
    <row r="65" spans="1:19" s="505" customFormat="1" ht="10.5" customHeight="1">
      <c r="A65" s="475"/>
      <c r="B65" s="548"/>
      <c r="C65" s="761"/>
      <c r="D65" s="210"/>
      <c r="E65" s="762"/>
      <c r="F65" s="762"/>
      <c r="G65" s="762"/>
      <c r="H65" s="762"/>
      <c r="I65" s="762"/>
      <c r="J65" s="762"/>
      <c r="K65" s="762"/>
      <c r="L65" s="762"/>
      <c r="M65" s="762"/>
      <c r="N65" s="762"/>
      <c r="O65" s="762"/>
      <c r="P65" s="762"/>
      <c r="Q65" s="762"/>
      <c r="R65" s="827"/>
      <c r="S65" s="117"/>
    </row>
    <row r="66" spans="1:19" s="505" customFormat="1" ht="10.5" customHeight="1">
      <c r="A66" s="475"/>
      <c r="B66" s="548"/>
      <c r="C66" s="761"/>
      <c r="D66" s="210"/>
      <c r="E66" s="762"/>
      <c r="F66" s="762"/>
      <c r="G66" s="762"/>
      <c r="H66" s="762"/>
      <c r="I66" s="762"/>
      <c r="J66" s="762"/>
      <c r="K66" s="762"/>
      <c r="L66" s="762"/>
      <c r="M66" s="762"/>
      <c r="N66" s="762"/>
      <c r="O66" s="762"/>
      <c r="P66" s="762"/>
      <c r="Q66" s="762"/>
      <c r="R66" s="827"/>
      <c r="S66" s="117"/>
    </row>
    <row r="67" spans="1:19" s="505" customFormat="1" ht="10.5" customHeight="1">
      <c r="A67" s="475"/>
      <c r="B67" s="548"/>
      <c r="C67" s="761"/>
      <c r="D67" s="210"/>
      <c r="E67" s="762"/>
      <c r="F67" s="762"/>
      <c r="G67" s="762"/>
      <c r="H67" s="762"/>
      <c r="I67" s="762"/>
      <c r="J67" s="762"/>
      <c r="K67" s="762"/>
      <c r="L67" s="762"/>
      <c r="M67" s="762"/>
      <c r="N67" s="762"/>
      <c r="O67" s="762"/>
      <c r="P67" s="762"/>
      <c r="Q67" s="762"/>
      <c r="R67" s="827"/>
      <c r="S67" s="117"/>
    </row>
    <row r="68" spans="1:19" s="505" customFormat="1" ht="10.5" customHeight="1">
      <c r="A68" s="475"/>
      <c r="B68" s="548"/>
      <c r="C68" s="761"/>
      <c r="D68" s="210"/>
      <c r="E68" s="762"/>
      <c r="F68" s="762"/>
      <c r="G68" s="762"/>
      <c r="H68" s="762"/>
      <c r="I68" s="762"/>
      <c r="J68" s="762"/>
      <c r="K68" s="762"/>
      <c r="L68" s="762"/>
      <c r="M68" s="762"/>
      <c r="N68" s="762"/>
      <c r="O68" s="762"/>
      <c r="P68" s="762"/>
      <c r="Q68" s="762"/>
      <c r="R68" s="827"/>
      <c r="S68" s="117"/>
    </row>
    <row r="69" spans="1:19" s="505" customFormat="1" ht="10.5" customHeight="1">
      <c r="A69" s="475"/>
      <c r="B69" s="548"/>
      <c r="C69" s="761"/>
      <c r="D69" s="210"/>
      <c r="E69" s="762"/>
      <c r="F69" s="762"/>
      <c r="G69" s="762"/>
      <c r="H69" s="762"/>
      <c r="I69" s="762"/>
      <c r="J69" s="762"/>
      <c r="K69" s="762"/>
      <c r="L69" s="762"/>
      <c r="M69" s="762"/>
      <c r="N69" s="762"/>
      <c r="O69" s="762"/>
      <c r="P69" s="762"/>
      <c r="Q69" s="762"/>
      <c r="R69" s="827"/>
      <c r="S69" s="117"/>
    </row>
    <row r="70" spans="1:19" s="505" customFormat="1" ht="20.25" customHeight="1">
      <c r="A70" s="475"/>
      <c r="B70" s="548"/>
      <c r="C70" s="1752" t="s">
        <v>649</v>
      </c>
      <c r="D70" s="1752"/>
      <c r="E70" s="1752"/>
      <c r="F70" s="1752"/>
      <c r="G70" s="1752"/>
      <c r="H70" s="1752"/>
      <c r="I70" s="1752"/>
      <c r="J70" s="1752"/>
      <c r="K70" s="1752"/>
      <c r="L70" s="1752"/>
      <c r="M70" s="1752"/>
      <c r="N70" s="1752"/>
      <c r="O70" s="1752"/>
      <c r="P70" s="1752"/>
      <c r="Q70" s="1752"/>
      <c r="R70" s="827"/>
      <c r="S70" s="117"/>
    </row>
    <row r="71" spans="1:19" s="505" customFormat="1" ht="15.75" customHeight="1">
      <c r="A71" s="475"/>
      <c r="B71" s="548"/>
      <c r="C71" s="1753" t="s">
        <v>251</v>
      </c>
      <c r="D71" s="1753"/>
      <c r="E71" s="1753"/>
      <c r="F71" s="1753"/>
      <c r="G71" s="1753"/>
      <c r="H71" s="1753"/>
      <c r="I71" s="1753"/>
      <c r="J71" s="1753"/>
      <c r="K71" s="1753"/>
      <c r="L71" s="1753"/>
      <c r="M71" s="1753"/>
      <c r="N71" s="1753"/>
      <c r="O71" s="1753"/>
      <c r="P71" s="1753"/>
      <c r="Q71" s="1753"/>
      <c r="R71" s="827"/>
      <c r="S71" s="117"/>
    </row>
    <row r="72" spans="1:19">
      <c r="A72" s="475"/>
      <c r="B72" s="777">
        <v>20</v>
      </c>
      <c r="C72" s="1685">
        <v>41883</v>
      </c>
      <c r="D72" s="1685"/>
      <c r="E72" s="740"/>
      <c r="F72" s="778"/>
      <c r="G72" s="778"/>
      <c r="H72" s="778"/>
      <c r="I72" s="778"/>
      <c r="J72" s="779"/>
      <c r="K72" s="779"/>
      <c r="L72" s="779"/>
      <c r="M72" s="779"/>
      <c r="N72" s="780"/>
      <c r="O72" s="780"/>
      <c r="P72" s="780"/>
      <c r="Q72" s="1402"/>
      <c r="R72" s="831"/>
      <c r="S72" s="1402"/>
    </row>
    <row r="73" spans="1:19">
      <c r="C73" s="781"/>
      <c r="D73" s="781"/>
      <c r="E73" s="782"/>
      <c r="F73" s="782"/>
      <c r="G73" s="782"/>
      <c r="H73" s="783"/>
      <c r="I73" s="783"/>
      <c r="S73" s="784"/>
    </row>
    <row r="74" spans="1:19">
      <c r="C74" s="781"/>
      <c r="D74" s="781"/>
      <c r="E74" s="781"/>
      <c r="F74" s="781"/>
      <c r="G74" s="781"/>
      <c r="H74" s="781"/>
      <c r="I74" s="781"/>
      <c r="J74" s="781"/>
      <c r="K74" s="781"/>
      <c r="L74" s="781"/>
      <c r="M74" s="781"/>
      <c r="N74" s="781"/>
      <c r="O74" s="781"/>
      <c r="P74" s="781"/>
      <c r="S74" s="781"/>
    </row>
    <row r="75" spans="1:19">
      <c r="C75" s="781"/>
      <c r="D75" s="781"/>
      <c r="E75" s="781"/>
      <c r="F75" s="781"/>
      <c r="G75" s="781"/>
      <c r="H75" s="781"/>
      <c r="I75" s="781"/>
      <c r="J75" s="781"/>
      <c r="K75" s="781"/>
      <c r="L75" s="781"/>
      <c r="M75" s="781"/>
      <c r="N75" s="781"/>
      <c r="O75" s="781"/>
      <c r="P75" s="781"/>
      <c r="S75" s="781"/>
    </row>
    <row r="76" spans="1:19">
      <c r="C76" s="781"/>
      <c r="D76" s="781"/>
      <c r="E76" s="781"/>
      <c r="F76" s="781"/>
      <c r="G76" s="781"/>
      <c r="H76" s="781"/>
      <c r="I76" s="781"/>
      <c r="J76" s="781"/>
      <c r="K76" s="781"/>
      <c r="L76" s="781"/>
      <c r="M76" s="781"/>
      <c r="N76" s="781"/>
      <c r="O76" s="781"/>
      <c r="P76" s="781"/>
      <c r="S76" s="781"/>
    </row>
    <row r="77" spans="1:19" ht="15" customHeight="1">
      <c r="C77" s="781"/>
      <c r="D77" s="781"/>
      <c r="E77" s="781"/>
      <c r="F77" s="781"/>
      <c r="G77" s="781"/>
      <c r="H77" s="781"/>
      <c r="I77" s="781"/>
      <c r="J77" s="781"/>
      <c r="K77" s="781"/>
      <c r="L77" s="781"/>
      <c r="M77" s="781"/>
      <c r="N77" s="781"/>
      <c r="O77" s="781"/>
      <c r="P77" s="781"/>
      <c r="S77" s="781"/>
    </row>
    <row r="78" spans="1:19">
      <c r="C78" s="781"/>
      <c r="D78" s="781"/>
      <c r="E78" s="781"/>
      <c r="F78" s="781"/>
      <c r="G78" s="781"/>
      <c r="H78" s="781"/>
      <c r="I78" s="781"/>
      <c r="J78" s="781"/>
      <c r="K78" s="781"/>
      <c r="L78" s="781"/>
      <c r="M78" s="781"/>
      <c r="N78" s="781"/>
      <c r="O78" s="781"/>
      <c r="P78" s="781"/>
      <c r="S78" s="781"/>
    </row>
    <row r="79" spans="1:19">
      <c r="C79" s="781"/>
      <c r="D79" s="781"/>
      <c r="E79" s="781"/>
      <c r="F79" s="781"/>
      <c r="G79" s="781"/>
      <c r="H79" s="781"/>
      <c r="I79" s="781"/>
      <c r="J79" s="781"/>
      <c r="K79" s="781"/>
      <c r="L79" s="781"/>
      <c r="M79" s="781"/>
      <c r="N79" s="781"/>
      <c r="O79" s="781"/>
      <c r="P79" s="781"/>
      <c r="S79" s="781"/>
    </row>
    <row r="80" spans="1:19">
      <c r="C80" s="781"/>
      <c r="D80" s="781"/>
      <c r="E80" s="781"/>
      <c r="F80" s="781"/>
      <c r="G80" s="781"/>
      <c r="H80" s="781"/>
      <c r="I80" s="781"/>
      <c r="J80" s="781"/>
      <c r="K80" s="781"/>
      <c r="L80" s="781"/>
      <c r="M80" s="781"/>
      <c r="N80" s="781"/>
      <c r="O80" s="781"/>
      <c r="P80" s="781"/>
      <c r="S80" s="781"/>
    </row>
    <row r="81" spans="3:19">
      <c r="C81" s="781"/>
      <c r="D81" s="781"/>
      <c r="E81" s="781"/>
      <c r="F81" s="781"/>
      <c r="G81" s="781"/>
      <c r="H81" s="781"/>
      <c r="I81" s="781"/>
      <c r="J81" s="781"/>
      <c r="K81" s="781"/>
      <c r="L81" s="781"/>
      <c r="M81" s="781"/>
      <c r="N81" s="781"/>
      <c r="O81" s="781"/>
      <c r="P81" s="781"/>
      <c r="S81" s="781"/>
    </row>
    <row r="82" spans="3:19">
      <c r="C82" s="781"/>
      <c r="D82" s="781"/>
      <c r="E82" s="781"/>
      <c r="F82" s="781"/>
      <c r="G82" s="781"/>
      <c r="H82" s="781"/>
      <c r="I82" s="781"/>
      <c r="J82" s="781"/>
      <c r="K82" s="781"/>
      <c r="L82" s="781"/>
      <c r="M82" s="781"/>
      <c r="N82" s="781"/>
      <c r="O82" s="781"/>
      <c r="P82" s="781"/>
      <c r="S82" s="781"/>
    </row>
    <row r="83" spans="3:19" ht="8.25" customHeight="1">
      <c r="C83" s="781"/>
      <c r="D83" s="781"/>
      <c r="E83" s="781"/>
      <c r="F83" s="781"/>
      <c r="G83" s="781"/>
      <c r="H83" s="781"/>
      <c r="I83" s="781"/>
      <c r="J83" s="781"/>
      <c r="K83" s="781"/>
      <c r="L83" s="781"/>
      <c r="M83" s="781"/>
      <c r="N83" s="781"/>
      <c r="O83" s="781"/>
      <c r="P83" s="781"/>
      <c r="S83" s="781"/>
    </row>
    <row r="84" spans="3:19">
      <c r="C84" s="781"/>
      <c r="D84" s="781"/>
      <c r="E84" s="781"/>
      <c r="F84" s="781"/>
      <c r="G84" s="781"/>
      <c r="H84" s="781"/>
      <c r="I84" s="781"/>
      <c r="J84" s="781"/>
      <c r="K84" s="781"/>
      <c r="L84" s="781"/>
      <c r="M84" s="781"/>
      <c r="N84" s="781"/>
      <c r="O84" s="781"/>
      <c r="P84" s="781"/>
      <c r="Q84" s="781"/>
      <c r="R84" s="820"/>
      <c r="S84" s="781"/>
    </row>
    <row r="85" spans="3:19" ht="9" customHeight="1">
      <c r="C85" s="781"/>
      <c r="D85" s="781"/>
      <c r="E85" s="781"/>
      <c r="F85" s="781"/>
      <c r="G85" s="781"/>
      <c r="H85" s="781"/>
      <c r="I85" s="781"/>
      <c r="J85" s="781"/>
      <c r="K85" s="781"/>
      <c r="L85" s="781"/>
      <c r="M85" s="781"/>
      <c r="N85" s="781"/>
      <c r="O85" s="781"/>
      <c r="P85" s="781"/>
      <c r="Q85" s="781"/>
      <c r="R85" s="820"/>
      <c r="S85" s="781"/>
    </row>
    <row r="86" spans="3:19" ht="8.25" customHeight="1">
      <c r="C86" s="781"/>
      <c r="D86" s="781"/>
      <c r="E86" s="781"/>
      <c r="F86" s="781"/>
      <c r="G86" s="781"/>
      <c r="H86" s="781"/>
      <c r="I86" s="781"/>
      <c r="J86" s="781"/>
      <c r="K86" s="781"/>
      <c r="L86" s="781"/>
      <c r="M86" s="781"/>
      <c r="N86" s="781"/>
      <c r="O86" s="781"/>
      <c r="P86" s="781"/>
      <c r="Q86" s="781"/>
      <c r="R86" s="820"/>
      <c r="S86" s="781"/>
    </row>
    <row r="87" spans="3:19" ht="9.75" customHeight="1">
      <c r="C87" s="781"/>
      <c r="D87" s="781"/>
      <c r="E87" s="781"/>
      <c r="F87" s="781"/>
      <c r="G87" s="781"/>
      <c r="H87" s="781"/>
      <c r="I87" s="781"/>
      <c r="J87" s="781"/>
      <c r="K87" s="781"/>
      <c r="L87" s="781"/>
      <c r="M87" s="781"/>
      <c r="N87" s="781"/>
      <c r="O87" s="781"/>
      <c r="P87" s="781"/>
      <c r="Q87" s="781"/>
      <c r="R87" s="820"/>
      <c r="S87" s="781"/>
    </row>
    <row r="88" spans="3:19">
      <c r="C88" s="781"/>
      <c r="D88" s="781"/>
      <c r="E88" s="781"/>
      <c r="F88" s="781"/>
      <c r="G88" s="781"/>
      <c r="H88" s="781"/>
      <c r="I88" s="781"/>
      <c r="J88" s="781"/>
      <c r="K88" s="781"/>
      <c r="L88" s="781"/>
      <c r="M88" s="781"/>
      <c r="N88" s="781"/>
      <c r="O88" s="781"/>
      <c r="P88" s="781"/>
      <c r="Q88" s="781"/>
      <c r="R88" s="820"/>
      <c r="S88" s="781"/>
    </row>
    <row r="89" spans="3:19">
      <c r="C89" s="781"/>
      <c r="D89" s="781"/>
      <c r="E89" s="781"/>
      <c r="F89" s="781"/>
      <c r="G89" s="781"/>
      <c r="H89" s="781"/>
      <c r="I89" s="781"/>
      <c r="J89" s="781"/>
      <c r="K89" s="781"/>
      <c r="L89" s="781"/>
      <c r="M89" s="781"/>
      <c r="N89" s="781"/>
      <c r="O89" s="781"/>
      <c r="P89" s="781"/>
      <c r="Q89" s="781"/>
      <c r="R89" s="820"/>
      <c r="S89" s="781"/>
    </row>
    <row r="90" spans="3:19">
      <c r="C90" s="781"/>
      <c r="D90" s="781"/>
      <c r="E90" s="781"/>
      <c r="F90" s="781"/>
      <c r="G90" s="781"/>
      <c r="H90" s="781"/>
      <c r="I90" s="781"/>
      <c r="J90" s="781"/>
      <c r="K90" s="781"/>
      <c r="L90" s="781"/>
      <c r="M90" s="781"/>
      <c r="N90" s="781"/>
      <c r="O90" s="781"/>
      <c r="P90" s="781"/>
      <c r="Q90" s="781"/>
      <c r="R90" s="820"/>
      <c r="S90" s="781"/>
    </row>
    <row r="91" spans="3:19">
      <c r="C91" s="781"/>
      <c r="D91" s="781"/>
      <c r="E91" s="781"/>
      <c r="F91" s="781"/>
      <c r="G91" s="781"/>
      <c r="H91" s="781"/>
      <c r="I91" s="781"/>
      <c r="J91" s="781"/>
      <c r="K91" s="781"/>
      <c r="L91" s="781"/>
      <c r="M91" s="781"/>
      <c r="N91" s="781"/>
      <c r="O91" s="781"/>
      <c r="P91" s="781"/>
      <c r="Q91" s="781"/>
      <c r="R91" s="820"/>
      <c r="S91" s="781"/>
    </row>
    <row r="92" spans="3:19">
      <c r="C92" s="781"/>
      <c r="D92" s="781"/>
      <c r="E92" s="781"/>
      <c r="F92" s="781"/>
      <c r="G92" s="781"/>
      <c r="H92" s="781"/>
      <c r="I92" s="781"/>
      <c r="J92" s="781"/>
      <c r="K92" s="781"/>
      <c r="L92" s="781"/>
      <c r="M92" s="781"/>
      <c r="N92" s="781"/>
      <c r="O92" s="781"/>
      <c r="P92" s="781"/>
      <c r="Q92" s="781"/>
      <c r="R92" s="820"/>
      <c r="S92" s="781"/>
    </row>
    <row r="93" spans="3:19">
      <c r="C93" s="781"/>
      <c r="D93" s="781"/>
      <c r="E93" s="781"/>
      <c r="F93" s="781"/>
      <c r="G93" s="781"/>
      <c r="H93" s="781"/>
      <c r="I93" s="781"/>
      <c r="J93" s="781"/>
      <c r="K93" s="781"/>
      <c r="L93" s="781"/>
      <c r="M93" s="781"/>
      <c r="N93" s="781"/>
      <c r="O93" s="781"/>
      <c r="P93" s="781"/>
      <c r="Q93" s="781"/>
      <c r="R93" s="820"/>
      <c r="S93" s="781"/>
    </row>
    <row r="94" spans="3:19">
      <c r="C94" s="781"/>
      <c r="D94" s="781"/>
      <c r="E94" s="781"/>
      <c r="F94" s="781"/>
      <c r="G94" s="781"/>
      <c r="H94" s="781"/>
      <c r="I94" s="781"/>
      <c r="J94" s="781"/>
      <c r="K94" s="781"/>
      <c r="L94" s="781"/>
      <c r="M94" s="781"/>
      <c r="N94" s="781"/>
      <c r="O94" s="781"/>
      <c r="P94" s="781"/>
      <c r="Q94" s="781"/>
      <c r="R94" s="820"/>
      <c r="S94" s="781"/>
    </row>
    <row r="95" spans="3:19">
      <c r="C95" s="781"/>
      <c r="D95" s="781"/>
      <c r="E95" s="781"/>
      <c r="F95" s="781"/>
      <c r="G95" s="781"/>
      <c r="H95" s="781"/>
      <c r="I95" s="781"/>
      <c r="J95" s="781"/>
      <c r="K95" s="781"/>
      <c r="L95" s="781"/>
      <c r="M95" s="781"/>
      <c r="N95" s="781"/>
      <c r="O95" s="781"/>
      <c r="P95" s="781"/>
      <c r="Q95" s="781"/>
      <c r="R95" s="820"/>
      <c r="S95" s="781"/>
    </row>
    <row r="96" spans="3:19">
      <c r="C96" s="781"/>
      <c r="D96" s="781"/>
      <c r="E96" s="781"/>
      <c r="F96" s="781"/>
      <c r="G96" s="781"/>
      <c r="H96" s="781"/>
      <c r="I96" s="781"/>
      <c r="J96" s="781"/>
      <c r="K96" s="781"/>
      <c r="L96" s="781"/>
      <c r="M96" s="781"/>
      <c r="N96" s="781"/>
      <c r="O96" s="781"/>
      <c r="P96" s="781"/>
      <c r="Q96" s="781"/>
      <c r="R96" s="820"/>
      <c r="S96" s="781"/>
    </row>
    <row r="97" spans="3:19">
      <c r="C97" s="781"/>
      <c r="D97" s="781"/>
      <c r="E97" s="781"/>
      <c r="F97" s="781"/>
      <c r="G97" s="781"/>
      <c r="H97" s="781"/>
      <c r="I97" s="781"/>
      <c r="J97" s="781"/>
      <c r="K97" s="781"/>
      <c r="L97" s="781"/>
      <c r="M97" s="781"/>
      <c r="N97" s="781"/>
      <c r="O97" s="781"/>
      <c r="P97" s="781"/>
      <c r="Q97" s="781"/>
      <c r="R97" s="820"/>
      <c r="S97" s="781"/>
    </row>
    <row r="98" spans="3:19">
      <c r="C98" s="781"/>
      <c r="D98" s="781"/>
      <c r="E98" s="781"/>
      <c r="F98" s="781"/>
      <c r="G98" s="781"/>
      <c r="H98" s="781"/>
      <c r="I98" s="781"/>
      <c r="J98" s="781"/>
      <c r="K98" s="781"/>
      <c r="L98" s="781"/>
      <c r="M98" s="781"/>
      <c r="N98" s="781"/>
      <c r="O98" s="781"/>
      <c r="P98" s="781"/>
      <c r="Q98" s="781"/>
      <c r="R98" s="820"/>
      <c r="S98" s="781"/>
    </row>
    <row r="99" spans="3:19">
      <c r="C99" s="781"/>
      <c r="D99" s="781"/>
      <c r="E99" s="781"/>
      <c r="F99" s="781"/>
      <c r="G99" s="781"/>
      <c r="H99" s="781"/>
      <c r="I99" s="781"/>
      <c r="J99" s="781"/>
      <c r="K99" s="781"/>
      <c r="L99" s="781"/>
      <c r="M99" s="781"/>
      <c r="N99" s="781"/>
      <c r="O99" s="781"/>
      <c r="P99" s="781"/>
      <c r="Q99" s="781"/>
      <c r="R99" s="820"/>
      <c r="S99" s="781"/>
    </row>
    <row r="100" spans="3:19">
      <c r="C100" s="781"/>
      <c r="D100" s="781"/>
      <c r="E100" s="781"/>
      <c r="F100" s="781"/>
      <c r="G100" s="781"/>
      <c r="H100" s="781"/>
      <c r="I100" s="781"/>
      <c r="J100" s="781"/>
      <c r="K100" s="781"/>
      <c r="L100" s="781"/>
      <c r="M100" s="781"/>
      <c r="N100" s="781"/>
      <c r="O100" s="781"/>
      <c r="P100" s="781"/>
      <c r="Q100" s="781"/>
      <c r="R100" s="820"/>
      <c r="S100" s="781"/>
    </row>
    <row r="101" spans="3:19">
      <c r="C101" s="781"/>
      <c r="D101" s="781"/>
      <c r="E101" s="781"/>
      <c r="F101" s="781"/>
      <c r="G101" s="781"/>
      <c r="H101" s="781"/>
      <c r="I101" s="781"/>
      <c r="J101" s="781"/>
      <c r="K101" s="781"/>
      <c r="L101" s="781"/>
      <c r="M101" s="781"/>
      <c r="N101" s="781"/>
      <c r="O101" s="781"/>
      <c r="P101" s="781"/>
      <c r="Q101" s="781"/>
      <c r="R101" s="820"/>
      <c r="S101" s="781"/>
    </row>
    <row r="102" spans="3:19">
      <c r="C102" s="781"/>
      <c r="D102" s="781"/>
      <c r="E102" s="781"/>
      <c r="F102" s="781"/>
      <c r="G102" s="781"/>
      <c r="H102" s="781"/>
      <c r="I102" s="781"/>
      <c r="J102" s="781"/>
      <c r="K102" s="781"/>
      <c r="L102" s="781"/>
      <c r="M102" s="781"/>
      <c r="N102" s="781"/>
      <c r="O102" s="781"/>
      <c r="P102" s="781"/>
      <c r="Q102" s="781"/>
      <c r="R102" s="820"/>
      <c r="S102" s="781"/>
    </row>
    <row r="103" spans="3:19">
      <c r="C103" s="781"/>
      <c r="D103" s="781"/>
      <c r="E103" s="781"/>
      <c r="F103" s="781"/>
      <c r="G103" s="781"/>
      <c r="H103" s="781"/>
      <c r="I103" s="781"/>
      <c r="J103" s="781"/>
      <c r="K103" s="781"/>
      <c r="L103" s="781"/>
      <c r="M103" s="781"/>
      <c r="N103" s="781"/>
      <c r="O103" s="781"/>
      <c r="P103" s="781"/>
      <c r="Q103" s="781"/>
      <c r="R103" s="820"/>
      <c r="S103" s="781"/>
    </row>
    <row r="104" spans="3:19">
      <c r="C104" s="781"/>
      <c r="D104" s="781"/>
      <c r="E104" s="781"/>
      <c r="F104" s="781"/>
      <c r="G104" s="781"/>
      <c r="H104" s="781"/>
      <c r="I104" s="781"/>
      <c r="J104" s="781"/>
      <c r="K104" s="781"/>
      <c r="L104" s="781"/>
      <c r="M104" s="781"/>
      <c r="N104" s="781"/>
      <c r="O104" s="781"/>
      <c r="P104" s="781"/>
      <c r="Q104" s="781"/>
      <c r="R104" s="820"/>
      <c r="S104" s="781"/>
    </row>
    <row r="105" spans="3:19">
      <c r="C105" s="781"/>
      <c r="D105" s="781"/>
      <c r="E105" s="781"/>
      <c r="F105" s="781"/>
      <c r="G105" s="781"/>
      <c r="H105" s="781"/>
      <c r="I105" s="781"/>
      <c r="J105" s="781"/>
      <c r="K105" s="781"/>
      <c r="L105" s="781"/>
      <c r="M105" s="781"/>
      <c r="N105" s="781"/>
      <c r="O105" s="781"/>
      <c r="P105" s="781"/>
      <c r="Q105" s="781"/>
      <c r="R105" s="820"/>
      <c r="S105" s="781"/>
    </row>
    <row r="106" spans="3:19">
      <c r="C106" s="781"/>
      <c r="D106" s="781"/>
      <c r="E106" s="781"/>
      <c r="F106" s="781"/>
      <c r="G106" s="781"/>
      <c r="H106" s="781"/>
      <c r="I106" s="781"/>
      <c r="J106" s="781"/>
      <c r="K106" s="781"/>
      <c r="L106" s="781"/>
      <c r="M106" s="781"/>
      <c r="N106" s="781"/>
      <c r="O106" s="781"/>
      <c r="P106" s="781"/>
      <c r="Q106" s="781"/>
      <c r="R106" s="820"/>
      <c r="S106" s="781"/>
    </row>
    <row r="107" spans="3:19">
      <c r="C107" s="781"/>
      <c r="D107" s="781"/>
      <c r="E107" s="781"/>
      <c r="F107" s="781"/>
      <c r="G107" s="781"/>
      <c r="H107" s="781"/>
      <c r="I107" s="781"/>
      <c r="J107" s="781"/>
      <c r="K107" s="781"/>
      <c r="L107" s="781"/>
      <c r="M107" s="781"/>
      <c r="N107" s="781"/>
      <c r="O107" s="781"/>
      <c r="P107" s="781"/>
      <c r="Q107" s="781"/>
      <c r="R107" s="820"/>
      <c r="S107" s="781"/>
    </row>
    <row r="108" spans="3:19">
      <c r="C108" s="781"/>
      <c r="D108" s="781"/>
      <c r="E108" s="781"/>
      <c r="F108" s="781"/>
      <c r="G108" s="781"/>
      <c r="H108" s="781"/>
      <c r="I108" s="781"/>
      <c r="J108" s="781"/>
      <c r="K108" s="781"/>
      <c r="L108" s="781"/>
      <c r="M108" s="781"/>
      <c r="N108" s="781"/>
      <c r="O108" s="781"/>
      <c r="P108" s="781"/>
      <c r="Q108" s="781"/>
      <c r="R108" s="820"/>
      <c r="S108" s="781"/>
    </row>
    <row r="109" spans="3:19">
      <c r="C109" s="781"/>
      <c r="D109" s="781"/>
      <c r="E109" s="781"/>
      <c r="F109" s="781"/>
      <c r="G109" s="781"/>
      <c r="H109" s="781"/>
      <c r="I109" s="781"/>
      <c r="J109" s="781"/>
      <c r="K109" s="781"/>
      <c r="L109" s="781"/>
      <c r="M109" s="781"/>
      <c r="N109" s="781"/>
      <c r="O109" s="781"/>
      <c r="P109" s="781"/>
      <c r="Q109" s="781"/>
      <c r="R109" s="820"/>
      <c r="S109" s="781"/>
    </row>
    <row r="110" spans="3:19">
      <c r="C110" s="781"/>
      <c r="D110" s="781"/>
      <c r="E110" s="781"/>
      <c r="F110" s="781"/>
      <c r="G110" s="781"/>
      <c r="H110" s="781"/>
      <c r="I110" s="781"/>
      <c r="J110" s="781"/>
      <c r="K110" s="781"/>
      <c r="L110" s="781"/>
      <c r="M110" s="781"/>
      <c r="N110" s="781"/>
      <c r="O110" s="781"/>
      <c r="P110" s="781"/>
      <c r="Q110" s="781"/>
      <c r="R110" s="820"/>
      <c r="S110" s="781"/>
    </row>
    <row r="111" spans="3:19">
      <c r="C111" s="781"/>
      <c r="D111" s="781"/>
      <c r="E111" s="781"/>
      <c r="F111" s="781"/>
      <c r="G111" s="781"/>
      <c r="H111" s="781"/>
      <c r="I111" s="781"/>
      <c r="J111" s="781"/>
      <c r="K111" s="781"/>
      <c r="L111" s="781"/>
      <c r="M111" s="781"/>
      <c r="N111" s="781"/>
      <c r="O111" s="781"/>
      <c r="P111" s="781"/>
      <c r="Q111" s="781"/>
      <c r="R111" s="820"/>
      <c r="S111" s="781"/>
    </row>
    <row r="112" spans="3:19">
      <c r="C112" s="781"/>
      <c r="D112" s="781"/>
      <c r="E112" s="781"/>
      <c r="F112" s="781"/>
      <c r="G112" s="781"/>
      <c r="H112" s="781"/>
      <c r="I112" s="781"/>
      <c r="J112" s="781"/>
      <c r="K112" s="781"/>
      <c r="L112" s="781"/>
      <c r="M112" s="781"/>
      <c r="N112" s="781"/>
      <c r="O112" s="781"/>
      <c r="P112" s="781"/>
      <c r="Q112" s="781"/>
      <c r="R112" s="820"/>
      <c r="S112" s="781"/>
    </row>
    <row r="113" spans="3:19">
      <c r="C113" s="781"/>
      <c r="D113" s="781"/>
      <c r="E113" s="781"/>
      <c r="F113" s="781"/>
      <c r="G113" s="781"/>
      <c r="H113" s="781"/>
      <c r="I113" s="781"/>
      <c r="J113" s="781"/>
      <c r="K113" s="781"/>
      <c r="L113" s="781"/>
      <c r="M113" s="781"/>
      <c r="N113" s="781"/>
      <c r="O113" s="781"/>
      <c r="P113" s="781"/>
      <c r="Q113" s="781"/>
      <c r="R113" s="820"/>
      <c r="S113" s="781"/>
    </row>
    <row r="114" spans="3:19">
      <c r="C114" s="781"/>
      <c r="D114" s="781"/>
      <c r="E114" s="781"/>
      <c r="F114" s="781"/>
      <c r="G114" s="781"/>
      <c r="H114" s="781"/>
      <c r="I114" s="781"/>
      <c r="J114" s="781"/>
      <c r="K114" s="781"/>
      <c r="L114" s="781"/>
      <c r="M114" s="781"/>
      <c r="N114" s="781"/>
      <c r="O114" s="781"/>
      <c r="P114" s="781"/>
      <c r="Q114" s="781"/>
      <c r="R114" s="820"/>
      <c r="S114" s="781"/>
    </row>
    <row r="115" spans="3:19">
      <c r="C115" s="781"/>
      <c r="D115" s="781"/>
      <c r="E115" s="781"/>
      <c r="F115" s="781"/>
      <c r="G115" s="781"/>
      <c r="H115" s="781"/>
      <c r="I115" s="781"/>
      <c r="J115" s="781"/>
      <c r="K115" s="781"/>
      <c r="L115" s="781"/>
      <c r="M115" s="781"/>
      <c r="N115" s="781"/>
      <c r="O115" s="781"/>
      <c r="P115" s="781"/>
      <c r="Q115" s="781"/>
      <c r="R115" s="820"/>
      <c r="S115" s="781"/>
    </row>
    <row r="116" spans="3:19">
      <c r="C116" s="781"/>
      <c r="D116" s="781"/>
      <c r="E116" s="781"/>
      <c r="F116" s="781"/>
      <c r="G116" s="781"/>
      <c r="H116" s="781"/>
      <c r="I116" s="781"/>
      <c r="J116" s="781"/>
      <c r="K116" s="781"/>
      <c r="L116" s="781"/>
      <c r="M116" s="781"/>
      <c r="N116" s="781"/>
      <c r="O116" s="781"/>
      <c r="P116" s="781"/>
      <c r="Q116" s="781"/>
      <c r="R116" s="820"/>
      <c r="S116" s="781"/>
    </row>
    <row r="117" spans="3:19">
      <c r="C117" s="781"/>
      <c r="D117" s="781"/>
      <c r="E117" s="781"/>
      <c r="F117" s="781"/>
      <c r="G117" s="781"/>
      <c r="H117" s="781"/>
      <c r="I117" s="781"/>
      <c r="J117" s="781"/>
      <c r="K117" s="781"/>
      <c r="L117" s="781"/>
      <c r="M117" s="781"/>
      <c r="N117" s="781"/>
      <c r="O117" s="781"/>
      <c r="P117" s="781"/>
      <c r="Q117" s="781"/>
      <c r="R117" s="820"/>
      <c r="S117" s="781"/>
    </row>
    <row r="118" spans="3:19">
      <c r="C118" s="781"/>
      <c r="D118" s="781"/>
      <c r="E118" s="781"/>
      <c r="F118" s="781"/>
      <c r="G118" s="781"/>
      <c r="H118" s="781"/>
      <c r="I118" s="781"/>
      <c r="J118" s="781"/>
      <c r="K118" s="781"/>
      <c r="L118" s="781"/>
      <c r="M118" s="781"/>
      <c r="N118" s="781"/>
      <c r="O118" s="781"/>
      <c r="P118" s="781"/>
      <c r="Q118" s="781"/>
      <c r="R118" s="820"/>
      <c r="S118" s="781"/>
    </row>
    <row r="119" spans="3:19">
      <c r="C119" s="781"/>
      <c r="D119" s="781"/>
      <c r="E119" s="781"/>
      <c r="F119" s="781"/>
      <c r="G119" s="781"/>
      <c r="H119" s="781"/>
      <c r="I119" s="781"/>
      <c r="J119" s="781"/>
      <c r="K119" s="781"/>
      <c r="L119" s="781"/>
      <c r="M119" s="781"/>
      <c r="N119" s="781"/>
      <c r="O119" s="781"/>
      <c r="P119" s="781"/>
      <c r="Q119" s="781"/>
      <c r="R119" s="820"/>
      <c r="S119" s="781"/>
    </row>
    <row r="120" spans="3:19">
      <c r="C120" s="781"/>
      <c r="D120" s="781"/>
      <c r="E120" s="781"/>
      <c r="F120" s="781"/>
      <c r="G120" s="781"/>
      <c r="H120" s="781"/>
      <c r="I120" s="781"/>
      <c r="J120" s="781"/>
      <c r="K120" s="781"/>
      <c r="L120" s="781"/>
      <c r="M120" s="781"/>
      <c r="N120" s="781"/>
      <c r="O120" s="781"/>
      <c r="P120" s="781"/>
      <c r="Q120" s="781"/>
      <c r="R120" s="820"/>
      <c r="S120" s="781"/>
    </row>
    <row r="121" spans="3:19">
      <c r="C121" s="781"/>
      <c r="D121" s="781"/>
      <c r="E121" s="781"/>
      <c r="F121" s="781"/>
      <c r="G121" s="781"/>
      <c r="H121" s="781"/>
      <c r="I121" s="781"/>
      <c r="J121" s="781"/>
      <c r="K121" s="781"/>
      <c r="L121" s="781"/>
      <c r="M121" s="781"/>
      <c r="N121" s="781"/>
      <c r="O121" s="781"/>
      <c r="P121" s="781"/>
      <c r="Q121" s="781"/>
      <c r="R121" s="820"/>
      <c r="S121" s="781"/>
    </row>
    <row r="122" spans="3:19">
      <c r="C122" s="781"/>
      <c r="D122" s="781"/>
      <c r="E122" s="781"/>
      <c r="F122" s="781"/>
      <c r="G122" s="781"/>
      <c r="H122" s="781"/>
      <c r="I122" s="781"/>
      <c r="J122" s="781"/>
      <c r="K122" s="781"/>
      <c r="L122" s="781"/>
      <c r="M122" s="781"/>
      <c r="N122" s="781"/>
      <c r="O122" s="781"/>
      <c r="P122" s="781"/>
      <c r="Q122" s="781"/>
      <c r="R122" s="820"/>
      <c r="S122" s="781"/>
    </row>
    <row r="123" spans="3:19">
      <c r="C123" s="781"/>
      <c r="D123" s="781"/>
      <c r="E123" s="781"/>
      <c r="F123" s="781"/>
      <c r="G123" s="781"/>
      <c r="H123" s="781"/>
      <c r="I123" s="781"/>
      <c r="J123" s="781"/>
      <c r="K123" s="781"/>
      <c r="L123" s="781"/>
      <c r="M123" s="781"/>
      <c r="N123" s="781"/>
      <c r="O123" s="781"/>
      <c r="P123" s="781"/>
      <c r="Q123" s="781"/>
      <c r="R123" s="820"/>
      <c r="S123" s="781"/>
    </row>
    <row r="124" spans="3:19">
      <c r="C124" s="781"/>
      <c r="D124" s="781"/>
      <c r="E124" s="781"/>
      <c r="F124" s="781"/>
      <c r="G124" s="781"/>
      <c r="H124" s="781"/>
      <c r="I124" s="781"/>
      <c r="J124" s="781"/>
      <c r="K124" s="781"/>
      <c r="L124" s="781"/>
      <c r="M124" s="781"/>
      <c r="N124" s="781"/>
      <c r="O124" s="781"/>
      <c r="P124" s="781"/>
      <c r="Q124" s="781"/>
      <c r="R124" s="820"/>
      <c r="S124" s="781"/>
    </row>
    <row r="125" spans="3:19">
      <c r="C125" s="781"/>
      <c r="D125" s="781"/>
      <c r="E125" s="781"/>
      <c r="F125" s="781"/>
      <c r="G125" s="781"/>
      <c r="H125" s="781"/>
      <c r="I125" s="781"/>
      <c r="J125" s="781"/>
      <c r="K125" s="781"/>
      <c r="L125" s="781"/>
      <c r="M125" s="781"/>
      <c r="N125" s="781"/>
      <c r="O125" s="781"/>
      <c r="P125" s="781"/>
      <c r="Q125" s="781"/>
      <c r="R125" s="820"/>
      <c r="S125" s="781"/>
    </row>
    <row r="126" spans="3:19">
      <c r="C126" s="781"/>
      <c r="D126" s="781"/>
      <c r="E126" s="781"/>
      <c r="F126" s="781"/>
      <c r="G126" s="781"/>
      <c r="H126" s="781"/>
      <c r="I126" s="781"/>
      <c r="J126" s="781"/>
      <c r="K126" s="781"/>
      <c r="L126" s="781"/>
      <c r="M126" s="781"/>
      <c r="N126" s="781"/>
      <c r="O126" s="781"/>
      <c r="P126" s="781"/>
      <c r="Q126" s="781"/>
      <c r="R126" s="820"/>
      <c r="S126" s="781"/>
    </row>
    <row r="127" spans="3:19">
      <c r="C127" s="781"/>
      <c r="D127" s="781"/>
      <c r="E127" s="781"/>
      <c r="F127" s="781"/>
      <c r="G127" s="781"/>
      <c r="H127" s="781"/>
      <c r="I127" s="781"/>
      <c r="J127" s="781"/>
      <c r="K127" s="781"/>
      <c r="L127" s="781"/>
      <c r="M127" s="781"/>
      <c r="N127" s="781"/>
      <c r="O127" s="781"/>
      <c r="P127" s="781"/>
      <c r="Q127" s="781"/>
      <c r="R127" s="820"/>
      <c r="S127" s="781"/>
    </row>
    <row r="128" spans="3:19">
      <c r="C128" s="781"/>
      <c r="D128" s="781"/>
      <c r="E128" s="781"/>
      <c r="F128" s="781"/>
      <c r="G128" s="781"/>
      <c r="H128" s="781"/>
      <c r="I128" s="781"/>
      <c r="J128" s="781"/>
      <c r="K128" s="781"/>
      <c r="L128" s="781"/>
      <c r="M128" s="781"/>
      <c r="N128" s="781"/>
      <c r="O128" s="781"/>
      <c r="P128" s="781"/>
      <c r="Q128" s="781"/>
      <c r="R128" s="820"/>
      <c r="S128" s="781"/>
    </row>
    <row r="129" spans="3:19">
      <c r="C129" s="781"/>
      <c r="D129" s="781"/>
      <c r="E129" s="781"/>
      <c r="F129" s="781"/>
      <c r="G129" s="781"/>
      <c r="H129" s="781"/>
      <c r="I129" s="781"/>
      <c r="J129" s="781"/>
      <c r="K129" s="781"/>
      <c r="L129" s="781"/>
      <c r="M129" s="781"/>
      <c r="N129" s="781"/>
      <c r="O129" s="781"/>
      <c r="P129" s="781"/>
      <c r="Q129" s="781"/>
      <c r="R129" s="820"/>
      <c r="S129" s="781"/>
    </row>
    <row r="130" spans="3:19">
      <c r="C130" s="781"/>
      <c r="D130" s="781"/>
      <c r="E130" s="781"/>
      <c r="F130" s="781"/>
      <c r="G130" s="781"/>
      <c r="H130" s="781"/>
      <c r="I130" s="781"/>
      <c r="J130" s="781"/>
      <c r="K130" s="781"/>
      <c r="L130" s="781"/>
      <c r="M130" s="781"/>
      <c r="N130" s="781"/>
      <c r="O130" s="781"/>
      <c r="P130" s="781"/>
      <c r="Q130" s="781"/>
      <c r="R130" s="820"/>
      <c r="S130" s="781"/>
    </row>
    <row r="131" spans="3:19">
      <c r="C131" s="781"/>
      <c r="D131" s="781"/>
      <c r="E131" s="781"/>
      <c r="F131" s="781"/>
      <c r="G131" s="781"/>
      <c r="H131" s="781"/>
      <c r="I131" s="781"/>
      <c r="J131" s="781"/>
      <c r="K131" s="781"/>
      <c r="L131" s="781"/>
      <c r="M131" s="781"/>
      <c r="N131" s="781"/>
      <c r="O131" s="781"/>
      <c r="P131" s="781"/>
      <c r="Q131" s="781"/>
      <c r="R131" s="820"/>
      <c r="S131" s="781"/>
    </row>
    <row r="132" spans="3:19">
      <c r="C132" s="781"/>
      <c r="D132" s="781"/>
      <c r="E132" s="781"/>
      <c r="F132" s="781"/>
      <c r="G132" s="781"/>
      <c r="H132" s="781"/>
      <c r="I132" s="781"/>
      <c r="J132" s="781"/>
      <c r="K132" s="781"/>
      <c r="L132" s="781"/>
      <c r="M132" s="781"/>
      <c r="N132" s="781"/>
      <c r="O132" s="781"/>
      <c r="P132" s="781"/>
      <c r="Q132" s="781"/>
      <c r="R132" s="820"/>
      <c r="S132" s="781"/>
    </row>
    <row r="133" spans="3:19">
      <c r="C133" s="781"/>
      <c r="D133" s="781"/>
      <c r="E133" s="781"/>
      <c r="F133" s="781"/>
      <c r="G133" s="781"/>
      <c r="H133" s="781"/>
      <c r="I133" s="781"/>
      <c r="J133" s="781"/>
      <c r="K133" s="781"/>
      <c r="L133" s="781"/>
      <c r="M133" s="781"/>
      <c r="N133" s="781"/>
      <c r="O133" s="781"/>
      <c r="P133" s="781"/>
      <c r="Q133" s="781"/>
      <c r="R133" s="820"/>
      <c r="S133" s="781"/>
    </row>
    <row r="134" spans="3:19">
      <c r="C134" s="781"/>
      <c r="D134" s="781"/>
      <c r="E134" s="781"/>
      <c r="F134" s="781"/>
      <c r="G134" s="781"/>
      <c r="H134" s="781"/>
      <c r="I134" s="781"/>
      <c r="J134" s="781"/>
      <c r="K134" s="781"/>
      <c r="L134" s="781"/>
      <c r="M134" s="781"/>
      <c r="N134" s="781"/>
      <c r="O134" s="781"/>
      <c r="P134" s="781"/>
      <c r="Q134" s="781"/>
      <c r="R134" s="820"/>
      <c r="S134" s="781"/>
    </row>
    <row r="135" spans="3:19">
      <c r="C135" s="781"/>
      <c r="D135" s="781"/>
      <c r="E135" s="781"/>
      <c r="F135" s="781"/>
      <c r="G135" s="781"/>
      <c r="H135" s="781"/>
      <c r="I135" s="781"/>
      <c r="J135" s="781"/>
      <c r="K135" s="781"/>
      <c r="L135" s="781"/>
      <c r="M135" s="781"/>
      <c r="N135" s="781"/>
      <c r="O135" s="781"/>
      <c r="P135" s="781"/>
      <c r="Q135" s="781"/>
      <c r="R135" s="820"/>
      <c r="S135" s="781"/>
    </row>
    <row r="136" spans="3:19">
      <c r="C136" s="781"/>
      <c r="D136" s="781"/>
      <c r="E136" s="781"/>
      <c r="F136" s="781"/>
      <c r="G136" s="781"/>
      <c r="H136" s="781"/>
      <c r="I136" s="781"/>
      <c r="J136" s="781"/>
      <c r="K136" s="781"/>
      <c r="L136" s="781"/>
      <c r="M136" s="781"/>
      <c r="N136" s="781"/>
      <c r="O136" s="781"/>
      <c r="P136" s="781"/>
      <c r="Q136" s="781"/>
      <c r="R136" s="820"/>
      <c r="S136" s="781"/>
    </row>
    <row r="137" spans="3:19">
      <c r="C137" s="781"/>
      <c r="D137" s="781"/>
      <c r="E137" s="781"/>
      <c r="F137" s="781"/>
      <c r="G137" s="781"/>
      <c r="H137" s="781"/>
      <c r="I137" s="781"/>
      <c r="J137" s="781"/>
      <c r="K137" s="781"/>
      <c r="L137" s="781"/>
      <c r="M137" s="781"/>
      <c r="N137" s="781"/>
      <c r="O137" s="781"/>
      <c r="P137" s="781"/>
      <c r="Q137" s="781"/>
      <c r="R137" s="820"/>
      <c r="S137" s="781"/>
    </row>
    <row r="138" spans="3:19">
      <c r="C138" s="781"/>
      <c r="D138" s="781"/>
      <c r="E138" s="781"/>
      <c r="F138" s="781"/>
      <c r="G138" s="781"/>
      <c r="H138" s="781"/>
      <c r="I138" s="781"/>
      <c r="J138" s="781"/>
      <c r="K138" s="781"/>
      <c r="L138" s="781"/>
      <c r="M138" s="781"/>
      <c r="N138" s="781"/>
      <c r="O138" s="781"/>
      <c r="P138" s="781"/>
      <c r="Q138" s="781"/>
      <c r="R138" s="820"/>
      <c r="S138" s="781"/>
    </row>
    <row r="139" spans="3:19">
      <c r="C139" s="781"/>
      <c r="D139" s="781"/>
      <c r="E139" s="781"/>
      <c r="F139" s="781"/>
      <c r="G139" s="781"/>
      <c r="H139" s="781"/>
      <c r="I139" s="781"/>
      <c r="J139" s="781"/>
      <c r="K139" s="781"/>
      <c r="L139" s="781"/>
      <c r="M139" s="781"/>
      <c r="N139" s="781"/>
      <c r="O139" s="781"/>
      <c r="P139" s="781"/>
      <c r="Q139" s="781"/>
      <c r="R139" s="820"/>
      <c r="S139" s="781"/>
    </row>
    <row r="140" spans="3:19">
      <c r="C140" s="781"/>
      <c r="D140" s="781"/>
      <c r="E140" s="781"/>
      <c r="F140" s="781"/>
      <c r="G140" s="781"/>
      <c r="H140" s="781"/>
      <c r="I140" s="781"/>
      <c r="J140" s="781"/>
      <c r="K140" s="781"/>
      <c r="L140" s="781"/>
      <c r="M140" s="781"/>
      <c r="N140" s="781"/>
      <c r="O140" s="781"/>
      <c r="P140" s="781"/>
      <c r="Q140" s="781"/>
      <c r="R140" s="820"/>
      <c r="S140" s="781"/>
    </row>
    <row r="141" spans="3:19">
      <c r="C141" s="781"/>
      <c r="D141" s="781"/>
      <c r="E141" s="781"/>
      <c r="F141" s="781"/>
      <c r="G141" s="781"/>
      <c r="H141" s="781"/>
      <c r="I141" s="781"/>
      <c r="J141" s="781"/>
      <c r="K141" s="781"/>
      <c r="L141" s="781"/>
      <c r="M141" s="781"/>
      <c r="N141" s="781"/>
      <c r="O141" s="781"/>
      <c r="P141" s="781"/>
      <c r="Q141" s="781"/>
      <c r="R141" s="820"/>
      <c r="S141" s="781"/>
    </row>
    <row r="142" spans="3:19">
      <c r="C142" s="781"/>
      <c r="D142" s="781"/>
      <c r="E142" s="781"/>
      <c r="F142" s="781"/>
      <c r="G142" s="781"/>
      <c r="H142" s="781"/>
      <c r="I142" s="781"/>
      <c r="J142" s="781"/>
      <c r="K142" s="781"/>
      <c r="L142" s="781"/>
      <c r="M142" s="781"/>
      <c r="N142" s="781"/>
      <c r="O142" s="781"/>
      <c r="P142" s="781"/>
      <c r="Q142" s="781"/>
      <c r="R142" s="820"/>
      <c r="S142" s="781"/>
    </row>
    <row r="143" spans="3:19">
      <c r="C143" s="781"/>
      <c r="D143" s="781"/>
      <c r="E143" s="781"/>
      <c r="F143" s="781"/>
      <c r="G143" s="781"/>
      <c r="H143" s="781"/>
      <c r="I143" s="781"/>
      <c r="J143" s="781"/>
      <c r="K143" s="781"/>
      <c r="L143" s="781"/>
      <c r="M143" s="781"/>
      <c r="N143" s="781"/>
      <c r="O143" s="781"/>
      <c r="P143" s="781"/>
      <c r="Q143" s="781"/>
      <c r="R143" s="820"/>
      <c r="S143" s="781"/>
    </row>
    <row r="144" spans="3:19">
      <c r="C144" s="781"/>
      <c r="D144" s="781"/>
      <c r="E144" s="781"/>
      <c r="F144" s="781"/>
      <c r="G144" s="781"/>
      <c r="H144" s="781"/>
      <c r="I144" s="781"/>
      <c r="J144" s="781"/>
      <c r="K144" s="781"/>
      <c r="L144" s="781"/>
      <c r="M144" s="781"/>
      <c r="N144" s="781"/>
      <c r="O144" s="781"/>
      <c r="P144" s="781"/>
      <c r="Q144" s="781"/>
      <c r="R144" s="820"/>
      <c r="S144" s="781"/>
    </row>
    <row r="145" spans="3:19">
      <c r="C145" s="781"/>
      <c r="D145" s="781"/>
      <c r="E145" s="781"/>
      <c r="F145" s="781"/>
      <c r="G145" s="781"/>
      <c r="H145" s="781"/>
      <c r="I145" s="781"/>
      <c r="J145" s="781"/>
      <c r="K145" s="781"/>
      <c r="L145" s="781"/>
      <c r="M145" s="781"/>
      <c r="N145" s="781"/>
      <c r="O145" s="781"/>
      <c r="P145" s="781"/>
      <c r="Q145" s="781"/>
      <c r="R145" s="820"/>
      <c r="S145" s="781"/>
    </row>
    <row r="146" spans="3:19">
      <c r="C146" s="781"/>
      <c r="D146" s="781"/>
      <c r="E146" s="781"/>
      <c r="F146" s="781"/>
      <c r="G146" s="781"/>
      <c r="H146" s="781"/>
      <c r="I146" s="781"/>
      <c r="J146" s="781"/>
      <c r="K146" s="781"/>
      <c r="L146" s="781"/>
      <c r="M146" s="781"/>
      <c r="N146" s="781"/>
      <c r="O146" s="781"/>
      <c r="P146" s="781"/>
      <c r="Q146" s="781"/>
      <c r="R146" s="820"/>
      <c r="S146" s="781"/>
    </row>
    <row r="147" spans="3:19">
      <c r="C147" s="781"/>
      <c r="D147" s="781"/>
      <c r="E147" s="781"/>
      <c r="F147" s="781"/>
      <c r="G147" s="781"/>
      <c r="H147" s="781"/>
      <c r="I147" s="781"/>
      <c r="J147" s="781"/>
      <c r="K147" s="781"/>
      <c r="L147" s="781"/>
      <c r="M147" s="781"/>
      <c r="N147" s="781"/>
      <c r="O147" s="781"/>
      <c r="P147" s="781"/>
      <c r="Q147" s="781"/>
      <c r="R147" s="820"/>
      <c r="S147" s="781"/>
    </row>
    <row r="148" spans="3:19">
      <c r="C148" s="781"/>
      <c r="D148" s="781"/>
      <c r="E148" s="781"/>
      <c r="F148" s="781"/>
      <c r="G148" s="781"/>
      <c r="H148" s="781"/>
      <c r="I148" s="781"/>
      <c r="J148" s="781"/>
      <c r="K148" s="781"/>
      <c r="L148" s="781"/>
      <c r="M148" s="781"/>
      <c r="N148" s="781"/>
      <c r="O148" s="781"/>
      <c r="P148" s="781"/>
      <c r="Q148" s="781"/>
      <c r="R148" s="820"/>
      <c r="S148" s="781"/>
    </row>
    <row r="149" spans="3:19">
      <c r="C149" s="781"/>
      <c r="D149" s="781"/>
      <c r="E149" s="781"/>
      <c r="F149" s="781"/>
      <c r="G149" s="781"/>
      <c r="H149" s="781"/>
      <c r="I149" s="781"/>
      <c r="J149" s="781"/>
      <c r="K149" s="781"/>
      <c r="L149" s="781"/>
      <c r="M149" s="781"/>
      <c r="N149" s="781"/>
      <c r="O149" s="781"/>
      <c r="P149" s="781"/>
      <c r="Q149" s="781"/>
      <c r="R149" s="820"/>
      <c r="S149" s="781"/>
    </row>
    <row r="150" spans="3:19">
      <c r="C150" s="781"/>
      <c r="D150" s="781"/>
      <c r="E150" s="781"/>
      <c r="F150" s="781"/>
      <c r="G150" s="781"/>
      <c r="H150" s="781"/>
      <c r="I150" s="781"/>
      <c r="J150" s="781"/>
      <c r="K150" s="781"/>
      <c r="L150" s="781"/>
      <c r="M150" s="781"/>
      <c r="N150" s="781"/>
      <c r="O150" s="781"/>
      <c r="P150" s="781"/>
      <c r="Q150" s="781"/>
      <c r="R150" s="820"/>
      <c r="S150" s="781"/>
    </row>
    <row r="151" spans="3:19">
      <c r="C151" s="781"/>
      <c r="D151" s="781"/>
      <c r="E151" s="781"/>
      <c r="F151" s="781"/>
      <c r="G151" s="781"/>
      <c r="H151" s="781"/>
      <c r="I151" s="781"/>
      <c r="J151" s="781"/>
      <c r="K151" s="781"/>
      <c r="L151" s="781"/>
      <c r="M151" s="781"/>
      <c r="N151" s="781"/>
      <c r="O151" s="781"/>
      <c r="P151" s="781"/>
      <c r="Q151" s="781"/>
      <c r="R151" s="820"/>
      <c r="S151" s="781"/>
    </row>
    <row r="152" spans="3:19">
      <c r="C152" s="781"/>
      <c r="D152" s="781"/>
      <c r="E152" s="781"/>
      <c r="F152" s="781"/>
      <c r="G152" s="781"/>
      <c r="H152" s="781"/>
      <c r="I152" s="781"/>
      <c r="J152" s="781"/>
      <c r="K152" s="781"/>
      <c r="L152" s="781"/>
      <c r="M152" s="781"/>
      <c r="N152" s="781"/>
      <c r="O152" s="781"/>
      <c r="P152" s="781"/>
      <c r="Q152" s="781"/>
      <c r="R152" s="820"/>
      <c r="S152" s="781"/>
    </row>
    <row r="153" spans="3:19">
      <c r="C153" s="781"/>
      <c r="D153" s="781"/>
      <c r="E153" s="781"/>
      <c r="F153" s="781"/>
      <c r="G153" s="781"/>
      <c r="H153" s="781"/>
      <c r="I153" s="781"/>
      <c r="J153" s="781"/>
      <c r="K153" s="781"/>
      <c r="L153" s="781"/>
      <c r="M153" s="781"/>
      <c r="N153" s="781"/>
      <c r="O153" s="781"/>
      <c r="P153" s="781"/>
      <c r="Q153" s="781"/>
      <c r="R153" s="820"/>
      <c r="S153" s="781"/>
    </row>
    <row r="154" spans="3:19">
      <c r="C154" s="781"/>
      <c r="D154" s="781"/>
      <c r="E154" s="781"/>
      <c r="F154" s="781"/>
      <c r="G154" s="781"/>
      <c r="H154" s="781"/>
      <c r="I154" s="781"/>
      <c r="J154" s="781"/>
      <c r="K154" s="781"/>
      <c r="L154" s="781"/>
      <c r="M154" s="781"/>
      <c r="N154" s="781"/>
      <c r="O154" s="781"/>
      <c r="P154" s="781"/>
      <c r="Q154" s="781"/>
      <c r="R154" s="820"/>
      <c r="S154" s="781"/>
    </row>
    <row r="155" spans="3:19">
      <c r="C155" s="781"/>
      <c r="D155" s="781"/>
      <c r="E155" s="781"/>
      <c r="F155" s="781"/>
      <c r="G155" s="781"/>
      <c r="H155" s="781"/>
      <c r="I155" s="781"/>
      <c r="J155" s="781"/>
      <c r="K155" s="781"/>
      <c r="L155" s="781"/>
      <c r="M155" s="781"/>
      <c r="N155" s="781"/>
      <c r="O155" s="781"/>
      <c r="P155" s="781"/>
      <c r="Q155" s="781"/>
      <c r="R155" s="820"/>
      <c r="S155" s="781"/>
    </row>
    <row r="156" spans="3:19">
      <c r="C156" s="781"/>
      <c r="D156" s="781"/>
      <c r="E156" s="781"/>
      <c r="F156" s="781"/>
      <c r="G156" s="781"/>
      <c r="H156" s="781"/>
      <c r="I156" s="781"/>
      <c r="J156" s="781"/>
      <c r="K156" s="781"/>
      <c r="L156" s="781"/>
      <c r="M156" s="781"/>
      <c r="N156" s="781"/>
      <c r="O156" s="781"/>
      <c r="P156" s="781"/>
      <c r="Q156" s="781"/>
      <c r="R156" s="820"/>
      <c r="S156" s="781"/>
    </row>
    <row r="157" spans="3:19">
      <c r="C157" s="781"/>
      <c r="D157" s="781"/>
      <c r="E157" s="781"/>
      <c r="F157" s="781"/>
      <c r="G157" s="781"/>
      <c r="H157" s="781"/>
      <c r="I157" s="781"/>
      <c r="J157" s="781"/>
      <c r="K157" s="781"/>
      <c r="L157" s="781"/>
      <c r="M157" s="781"/>
      <c r="N157" s="781"/>
      <c r="O157" s="781"/>
      <c r="P157" s="781"/>
      <c r="Q157" s="781"/>
      <c r="R157" s="820"/>
      <c r="S157" s="781"/>
    </row>
    <row r="158" spans="3:19">
      <c r="C158" s="781"/>
      <c r="D158" s="781"/>
      <c r="E158" s="781"/>
      <c r="F158" s="781"/>
      <c r="G158" s="781"/>
      <c r="H158" s="781"/>
      <c r="I158" s="781"/>
      <c r="J158" s="781"/>
      <c r="K158" s="781"/>
      <c r="L158" s="781"/>
      <c r="M158" s="781"/>
      <c r="N158" s="781"/>
      <c r="O158" s="781"/>
      <c r="P158" s="781"/>
      <c r="Q158" s="781"/>
      <c r="R158" s="820"/>
      <c r="S158" s="781"/>
    </row>
    <row r="159" spans="3:19">
      <c r="C159" s="781"/>
      <c r="D159" s="781"/>
      <c r="E159" s="781"/>
      <c r="F159" s="781"/>
      <c r="G159" s="781"/>
      <c r="H159" s="781"/>
      <c r="I159" s="781"/>
      <c r="J159" s="781"/>
      <c r="K159" s="781"/>
      <c r="L159" s="781"/>
      <c r="M159" s="781"/>
      <c r="N159" s="781"/>
      <c r="O159" s="781"/>
      <c r="P159" s="781"/>
      <c r="Q159" s="781"/>
      <c r="R159" s="820"/>
      <c r="S159" s="781"/>
    </row>
    <row r="160" spans="3:19">
      <c r="C160" s="781"/>
      <c r="D160" s="781"/>
      <c r="E160" s="781"/>
      <c r="F160" s="781"/>
      <c r="G160" s="781"/>
      <c r="H160" s="781"/>
      <c r="I160" s="781"/>
      <c r="J160" s="781"/>
      <c r="K160" s="781"/>
      <c r="L160" s="781"/>
      <c r="M160" s="781"/>
      <c r="N160" s="781"/>
      <c r="O160" s="781"/>
      <c r="P160" s="781"/>
      <c r="Q160" s="781"/>
      <c r="R160" s="820"/>
      <c r="S160" s="781"/>
    </row>
    <row r="161" spans="3:19">
      <c r="C161" s="781"/>
      <c r="D161" s="781"/>
      <c r="E161" s="781"/>
      <c r="F161" s="781"/>
      <c r="G161" s="781"/>
      <c r="H161" s="781"/>
      <c r="I161" s="781"/>
      <c r="J161" s="781"/>
      <c r="K161" s="781"/>
      <c r="L161" s="781"/>
      <c r="M161" s="781"/>
      <c r="N161" s="781"/>
      <c r="O161" s="781"/>
      <c r="P161" s="781"/>
      <c r="Q161" s="781"/>
      <c r="R161" s="820"/>
      <c r="S161" s="781"/>
    </row>
    <row r="162" spans="3:19">
      <c r="C162" s="781"/>
      <c r="D162" s="781"/>
      <c r="E162" s="781"/>
      <c r="F162" s="781"/>
      <c r="G162" s="781"/>
      <c r="H162" s="781"/>
      <c r="I162" s="781"/>
      <c r="J162" s="781"/>
      <c r="K162" s="781"/>
      <c r="L162" s="781"/>
      <c r="M162" s="781"/>
      <c r="N162" s="781"/>
      <c r="O162" s="781"/>
      <c r="P162" s="781"/>
      <c r="Q162" s="781"/>
      <c r="R162" s="820"/>
      <c r="S162" s="781"/>
    </row>
    <row r="163" spans="3:19">
      <c r="C163" s="781"/>
      <c r="D163" s="781"/>
      <c r="E163" s="781"/>
      <c r="F163" s="781"/>
      <c r="G163" s="781"/>
      <c r="H163" s="781"/>
      <c r="I163" s="781"/>
      <c r="J163" s="781"/>
      <c r="K163" s="781"/>
      <c r="L163" s="781"/>
      <c r="M163" s="781"/>
      <c r="N163" s="781"/>
      <c r="O163" s="781"/>
      <c r="P163" s="781"/>
      <c r="Q163" s="781"/>
      <c r="R163" s="820"/>
      <c r="S163" s="781"/>
    </row>
    <row r="164" spans="3:19">
      <c r="C164" s="781"/>
      <c r="D164" s="781"/>
      <c r="E164" s="781"/>
      <c r="F164" s="781"/>
      <c r="G164" s="781"/>
      <c r="H164" s="781"/>
      <c r="I164" s="781"/>
      <c r="J164" s="781"/>
      <c r="K164" s="781"/>
      <c r="L164" s="781"/>
      <c r="M164" s="781"/>
      <c r="N164" s="781"/>
      <c r="O164" s="781"/>
      <c r="P164" s="781"/>
      <c r="Q164" s="781"/>
      <c r="R164" s="820"/>
      <c r="S164" s="781"/>
    </row>
    <row r="165" spans="3:19">
      <c r="C165" s="781"/>
      <c r="D165" s="781"/>
      <c r="E165" s="781"/>
      <c r="F165" s="781"/>
      <c r="G165" s="781"/>
      <c r="H165" s="781"/>
      <c r="I165" s="781"/>
      <c r="J165" s="781"/>
      <c r="K165" s="781"/>
      <c r="L165" s="781"/>
      <c r="M165" s="781"/>
      <c r="N165" s="781"/>
      <c r="O165" s="781"/>
      <c r="P165" s="781"/>
      <c r="Q165" s="781"/>
      <c r="R165" s="820"/>
      <c r="S165" s="781"/>
    </row>
    <row r="166" spans="3:19">
      <c r="C166" s="781"/>
      <c r="D166" s="781"/>
      <c r="E166" s="781"/>
      <c r="F166" s="781"/>
      <c r="G166" s="781"/>
      <c r="H166" s="781"/>
      <c r="I166" s="781"/>
      <c r="J166" s="781"/>
      <c r="K166" s="781"/>
      <c r="L166" s="781"/>
      <c r="M166" s="781"/>
      <c r="N166" s="781"/>
      <c r="O166" s="781"/>
      <c r="P166" s="781"/>
      <c r="Q166" s="781"/>
      <c r="R166" s="820"/>
      <c r="S166" s="781"/>
    </row>
    <row r="167" spans="3:19">
      <c r="C167" s="781"/>
      <c r="D167" s="781"/>
      <c r="E167" s="781"/>
      <c r="F167" s="781"/>
      <c r="G167" s="781"/>
      <c r="H167" s="781"/>
      <c r="I167" s="781"/>
      <c r="J167" s="781"/>
      <c r="K167" s="781"/>
      <c r="L167" s="781"/>
      <c r="M167" s="781"/>
      <c r="N167" s="781"/>
      <c r="O167" s="781"/>
      <c r="P167" s="781"/>
      <c r="Q167" s="781"/>
      <c r="R167" s="820"/>
      <c r="S167" s="781"/>
    </row>
    <row r="168" spans="3:19">
      <c r="C168" s="781"/>
      <c r="D168" s="781"/>
      <c r="E168" s="781"/>
      <c r="F168" s="781"/>
      <c r="G168" s="781"/>
      <c r="H168" s="781"/>
      <c r="I168" s="781"/>
      <c r="J168" s="781"/>
      <c r="K168" s="781"/>
      <c r="L168" s="781"/>
      <c r="M168" s="781"/>
      <c r="N168" s="781"/>
      <c r="O168" s="781"/>
      <c r="P168" s="781"/>
      <c r="Q168" s="781"/>
      <c r="R168" s="820"/>
      <c r="S168" s="781"/>
    </row>
    <row r="169" spans="3:19">
      <c r="C169" s="781"/>
      <c r="D169" s="781"/>
      <c r="E169" s="781"/>
      <c r="F169" s="781"/>
      <c r="G169" s="781"/>
      <c r="H169" s="781"/>
      <c r="I169" s="781"/>
      <c r="J169" s="781"/>
      <c r="K169" s="781"/>
      <c r="L169" s="781"/>
      <c r="M169" s="781"/>
      <c r="N169" s="781"/>
      <c r="O169" s="781"/>
      <c r="P169" s="781"/>
      <c r="Q169" s="781"/>
      <c r="R169" s="820"/>
      <c r="S169" s="781"/>
    </row>
    <row r="170" spans="3:19">
      <c r="C170" s="781"/>
      <c r="D170" s="781"/>
      <c r="E170" s="781"/>
      <c r="F170" s="781"/>
      <c r="G170" s="781"/>
      <c r="H170" s="781"/>
      <c r="I170" s="781"/>
      <c r="J170" s="781"/>
      <c r="K170" s="781"/>
      <c r="L170" s="781"/>
      <c r="M170" s="781"/>
      <c r="N170" s="781"/>
      <c r="O170" s="781"/>
      <c r="P170" s="781"/>
      <c r="Q170" s="781"/>
      <c r="R170" s="820"/>
      <c r="S170" s="781"/>
    </row>
    <row r="171" spans="3:19">
      <c r="C171" s="781"/>
      <c r="D171" s="781"/>
      <c r="E171" s="781"/>
      <c r="F171" s="781"/>
      <c r="G171" s="781"/>
      <c r="H171" s="781"/>
      <c r="I171" s="781"/>
      <c r="J171" s="781"/>
      <c r="K171" s="781"/>
      <c r="L171" s="781"/>
      <c r="M171" s="781"/>
      <c r="N171" s="781"/>
      <c r="O171" s="781"/>
      <c r="P171" s="781"/>
      <c r="Q171" s="781"/>
      <c r="R171" s="820"/>
      <c r="S171" s="781"/>
    </row>
    <row r="172" spans="3:19">
      <c r="C172" s="781"/>
      <c r="D172" s="781"/>
      <c r="E172" s="781"/>
      <c r="F172" s="781"/>
      <c r="G172" s="781"/>
      <c r="H172" s="781"/>
      <c r="I172" s="781"/>
      <c r="J172" s="781"/>
      <c r="K172" s="781"/>
      <c r="L172" s="781"/>
      <c r="M172" s="781"/>
      <c r="N172" s="781"/>
      <c r="O172" s="781"/>
      <c r="P172" s="781"/>
      <c r="Q172" s="781"/>
      <c r="R172" s="820"/>
      <c r="S172" s="781"/>
    </row>
    <row r="173" spans="3:19">
      <c r="C173" s="781"/>
      <c r="D173" s="781"/>
      <c r="E173" s="781"/>
      <c r="F173" s="781"/>
      <c r="G173" s="781"/>
      <c r="H173" s="781"/>
      <c r="I173" s="781"/>
      <c r="J173" s="781"/>
      <c r="K173" s="781"/>
      <c r="L173" s="781"/>
      <c r="M173" s="781"/>
      <c r="N173" s="781"/>
      <c r="O173" s="781"/>
      <c r="P173" s="781"/>
      <c r="Q173" s="781"/>
      <c r="R173" s="820"/>
      <c r="S173" s="781"/>
    </row>
    <row r="174" spans="3:19">
      <c r="C174" s="781"/>
      <c r="D174" s="781"/>
      <c r="E174" s="781"/>
      <c r="F174" s="781"/>
      <c r="G174" s="781"/>
      <c r="H174" s="781"/>
      <c r="I174" s="781"/>
      <c r="J174" s="781"/>
      <c r="K174" s="781"/>
      <c r="L174" s="781"/>
      <c r="M174" s="781"/>
      <c r="N174" s="781"/>
      <c r="O174" s="781"/>
      <c r="P174" s="781"/>
      <c r="Q174" s="781"/>
      <c r="R174" s="820"/>
      <c r="S174" s="781"/>
    </row>
    <row r="175" spans="3:19">
      <c r="C175" s="781"/>
      <c r="D175" s="781"/>
      <c r="E175" s="781"/>
      <c r="F175" s="781"/>
      <c r="G175" s="781"/>
      <c r="H175" s="781"/>
      <c r="I175" s="781"/>
      <c r="J175" s="781"/>
      <c r="K175" s="781"/>
      <c r="L175" s="781"/>
      <c r="M175" s="781"/>
      <c r="N175" s="781"/>
      <c r="O175" s="781"/>
      <c r="P175" s="781"/>
      <c r="Q175" s="781"/>
      <c r="R175" s="820"/>
      <c r="S175" s="781"/>
    </row>
    <row r="176" spans="3:19">
      <c r="C176" s="781"/>
      <c r="D176" s="781"/>
      <c r="E176" s="781"/>
      <c r="F176" s="781"/>
      <c r="G176" s="781"/>
      <c r="H176" s="781"/>
      <c r="I176" s="781"/>
      <c r="J176" s="781"/>
      <c r="K176" s="781"/>
      <c r="L176" s="781"/>
      <c r="M176" s="781"/>
      <c r="N176" s="781"/>
      <c r="O176" s="781"/>
      <c r="P176" s="781"/>
      <c r="Q176" s="781"/>
      <c r="R176" s="820"/>
      <c r="S176" s="781"/>
    </row>
    <row r="177" spans="3:19">
      <c r="C177" s="781"/>
      <c r="D177" s="781"/>
      <c r="E177" s="781"/>
      <c r="F177" s="781"/>
      <c r="G177" s="781"/>
      <c r="H177" s="781"/>
      <c r="I177" s="781"/>
      <c r="J177" s="781"/>
      <c r="K177" s="781"/>
      <c r="L177" s="781"/>
      <c r="M177" s="781"/>
      <c r="N177" s="781"/>
      <c r="O177" s="781"/>
      <c r="P177" s="781"/>
      <c r="Q177" s="781"/>
      <c r="R177" s="820"/>
      <c r="S177" s="781"/>
    </row>
    <row r="178" spans="3:19">
      <c r="C178" s="781"/>
      <c r="D178" s="781"/>
      <c r="E178" s="781"/>
      <c r="F178" s="781"/>
      <c r="G178" s="781"/>
      <c r="H178" s="781"/>
      <c r="I178" s="781"/>
      <c r="J178" s="781"/>
      <c r="K178" s="781"/>
      <c r="L178" s="781"/>
      <c r="M178" s="781"/>
      <c r="N178" s="781"/>
      <c r="O178" s="781"/>
      <c r="P178" s="781"/>
      <c r="Q178" s="781"/>
      <c r="R178" s="820"/>
      <c r="S178" s="781"/>
    </row>
    <row r="179" spans="3:19">
      <c r="C179" s="781"/>
      <c r="D179" s="781"/>
      <c r="E179" s="781"/>
      <c r="F179" s="781"/>
      <c r="G179" s="781"/>
      <c r="H179" s="781"/>
      <c r="I179" s="781"/>
      <c r="J179" s="781"/>
      <c r="K179" s="781"/>
      <c r="L179" s="781"/>
      <c r="M179" s="781"/>
      <c r="N179" s="781"/>
      <c r="O179" s="781"/>
      <c r="P179" s="781"/>
      <c r="Q179" s="781"/>
      <c r="R179" s="820"/>
      <c r="S179" s="781"/>
    </row>
    <row r="180" spans="3:19">
      <c r="C180" s="781"/>
      <c r="D180" s="781"/>
      <c r="E180" s="781"/>
      <c r="F180" s="781"/>
      <c r="G180" s="781"/>
      <c r="H180" s="781"/>
      <c r="I180" s="781"/>
      <c r="J180" s="781"/>
      <c r="K180" s="781"/>
      <c r="L180" s="781"/>
      <c r="M180" s="781"/>
      <c r="N180" s="781"/>
      <c r="O180" s="781"/>
      <c r="P180" s="781"/>
      <c r="Q180" s="781"/>
      <c r="R180" s="820"/>
      <c r="S180" s="781"/>
    </row>
    <row r="181" spans="3:19">
      <c r="C181" s="781"/>
      <c r="D181" s="781"/>
      <c r="E181" s="781"/>
      <c r="F181" s="781"/>
      <c r="G181" s="781"/>
      <c r="H181" s="781"/>
      <c r="I181" s="781"/>
      <c r="J181" s="781"/>
      <c r="K181" s="781"/>
      <c r="L181" s="781"/>
      <c r="M181" s="781"/>
      <c r="N181" s="781"/>
      <c r="O181" s="781"/>
      <c r="P181" s="781"/>
      <c r="Q181" s="781"/>
      <c r="R181" s="820"/>
      <c r="S181" s="781"/>
    </row>
    <row r="182" spans="3:19">
      <c r="C182" s="781"/>
      <c r="D182" s="781"/>
      <c r="E182" s="781"/>
      <c r="F182" s="781"/>
      <c r="G182" s="781"/>
      <c r="H182" s="781"/>
      <c r="I182" s="781"/>
      <c r="J182" s="781"/>
      <c r="K182" s="781"/>
      <c r="L182" s="781"/>
      <c r="M182" s="781"/>
      <c r="N182" s="781"/>
      <c r="O182" s="781"/>
      <c r="P182" s="781"/>
      <c r="Q182" s="781"/>
      <c r="R182" s="820"/>
      <c r="S182" s="781"/>
    </row>
    <row r="183" spans="3:19">
      <c r="C183" s="781"/>
      <c r="D183" s="781"/>
      <c r="E183" s="781"/>
      <c r="F183" s="781"/>
      <c r="G183" s="781"/>
      <c r="H183" s="781"/>
      <c r="I183" s="781"/>
      <c r="J183" s="781"/>
      <c r="K183" s="781"/>
      <c r="L183" s="781"/>
      <c r="M183" s="781"/>
      <c r="N183" s="781"/>
      <c r="O183" s="781"/>
      <c r="P183" s="781"/>
      <c r="Q183" s="781"/>
      <c r="R183" s="820"/>
      <c r="S183" s="781"/>
    </row>
    <row r="184" spans="3:19">
      <c r="C184" s="781"/>
      <c r="D184" s="781"/>
      <c r="E184" s="781"/>
      <c r="F184" s="781"/>
      <c r="G184" s="781"/>
      <c r="H184" s="781"/>
      <c r="I184" s="781"/>
      <c r="J184" s="781"/>
      <c r="K184" s="781"/>
      <c r="L184" s="781"/>
      <c r="M184" s="781"/>
      <c r="N184" s="781"/>
      <c r="O184" s="781"/>
      <c r="P184" s="781"/>
      <c r="Q184" s="781"/>
      <c r="R184" s="820"/>
      <c r="S184" s="781"/>
    </row>
    <row r="185" spans="3:19">
      <c r="C185" s="781"/>
      <c r="D185" s="781"/>
      <c r="E185" s="781"/>
      <c r="F185" s="781"/>
      <c r="G185" s="781"/>
      <c r="H185" s="781"/>
      <c r="I185" s="781"/>
      <c r="J185" s="781"/>
      <c r="K185" s="781"/>
      <c r="L185" s="781"/>
      <c r="M185" s="781"/>
      <c r="N185" s="781"/>
      <c r="O185" s="781"/>
      <c r="P185" s="781"/>
      <c r="Q185" s="781"/>
      <c r="R185" s="820"/>
      <c r="S185" s="781"/>
    </row>
    <row r="186" spans="3:19">
      <c r="C186" s="781"/>
      <c r="D186" s="781"/>
      <c r="E186" s="781"/>
      <c r="F186" s="781"/>
      <c r="G186" s="781"/>
      <c r="H186" s="781"/>
      <c r="I186" s="781"/>
      <c r="J186" s="781"/>
      <c r="K186" s="781"/>
      <c r="L186" s="781"/>
      <c r="M186" s="781"/>
      <c r="N186" s="781"/>
      <c r="O186" s="781"/>
      <c r="P186" s="781"/>
      <c r="Q186" s="781"/>
      <c r="R186" s="820"/>
      <c r="S186" s="781"/>
    </row>
    <row r="187" spans="3:19">
      <c r="C187" s="781"/>
      <c r="D187" s="781"/>
      <c r="E187" s="781"/>
      <c r="F187" s="781"/>
      <c r="G187" s="781"/>
      <c r="H187" s="781"/>
      <c r="I187" s="781"/>
      <c r="J187" s="781"/>
      <c r="K187" s="781"/>
      <c r="L187" s="781"/>
      <c r="M187" s="781"/>
      <c r="N187" s="781"/>
      <c r="O187" s="781"/>
      <c r="P187" s="781"/>
      <c r="Q187" s="781"/>
      <c r="R187" s="820"/>
      <c r="S187" s="781"/>
    </row>
    <row r="188" spans="3:19">
      <c r="C188" s="781"/>
      <c r="D188" s="781"/>
      <c r="E188" s="781"/>
      <c r="F188" s="781"/>
      <c r="G188" s="781"/>
      <c r="H188" s="781"/>
      <c r="I188" s="781"/>
      <c r="J188" s="781"/>
      <c r="K188" s="781"/>
      <c r="L188" s="781"/>
      <c r="M188" s="781"/>
      <c r="N188" s="781"/>
      <c r="O188" s="781"/>
      <c r="P188" s="781"/>
      <c r="Q188" s="781"/>
      <c r="R188" s="820"/>
      <c r="S188" s="781"/>
    </row>
    <row r="189" spans="3:19">
      <c r="C189" s="781"/>
      <c r="D189" s="781"/>
      <c r="E189" s="781"/>
      <c r="F189" s="781"/>
      <c r="G189" s="781"/>
      <c r="H189" s="781"/>
      <c r="I189" s="781"/>
      <c r="J189" s="781"/>
      <c r="K189" s="781"/>
      <c r="L189" s="781"/>
      <c r="M189" s="781"/>
      <c r="N189" s="781"/>
      <c r="O189" s="781"/>
      <c r="P189" s="781"/>
      <c r="Q189" s="781"/>
      <c r="R189" s="820"/>
      <c r="S189" s="781"/>
    </row>
    <row r="190" spans="3:19">
      <c r="C190" s="781"/>
      <c r="D190" s="781"/>
      <c r="E190" s="781"/>
      <c r="F190" s="781"/>
      <c r="G190" s="781"/>
      <c r="H190" s="781"/>
      <c r="I190" s="781"/>
      <c r="J190" s="781"/>
      <c r="K190" s="781"/>
      <c r="L190" s="781"/>
      <c r="M190" s="781"/>
      <c r="N190" s="781"/>
      <c r="O190" s="781"/>
      <c r="P190" s="781"/>
      <c r="Q190" s="781"/>
      <c r="R190" s="820"/>
      <c r="S190" s="781"/>
    </row>
    <row r="191" spans="3:19">
      <c r="C191" s="781"/>
      <c r="D191" s="781"/>
      <c r="E191" s="781"/>
      <c r="F191" s="781"/>
      <c r="G191" s="781"/>
      <c r="H191" s="781"/>
      <c r="I191" s="781"/>
      <c r="J191" s="781"/>
      <c r="K191" s="781"/>
      <c r="L191" s="781"/>
      <c r="M191" s="781"/>
      <c r="N191" s="781"/>
      <c r="O191" s="781"/>
      <c r="P191" s="781"/>
      <c r="Q191" s="781"/>
      <c r="R191" s="820"/>
      <c r="S191" s="781"/>
    </row>
    <row r="192" spans="3:19">
      <c r="C192" s="781"/>
      <c r="D192" s="781"/>
      <c r="E192" s="781"/>
      <c r="F192" s="781"/>
      <c r="G192" s="781"/>
      <c r="H192" s="781"/>
      <c r="I192" s="781"/>
      <c r="J192" s="781"/>
      <c r="K192" s="781"/>
      <c r="L192" s="781"/>
      <c r="M192" s="781"/>
      <c r="N192" s="781"/>
      <c r="O192" s="781"/>
      <c r="P192" s="781"/>
      <c r="Q192" s="781"/>
      <c r="R192" s="820"/>
      <c r="S192" s="781"/>
    </row>
    <row r="193" spans="3:19">
      <c r="C193" s="781"/>
      <c r="D193" s="781"/>
      <c r="E193" s="781"/>
      <c r="F193" s="781"/>
      <c r="G193" s="781"/>
      <c r="H193" s="781"/>
      <c r="I193" s="781"/>
      <c r="J193" s="781"/>
      <c r="K193" s="781"/>
      <c r="L193" s="781"/>
      <c r="M193" s="781"/>
      <c r="N193" s="781"/>
      <c r="O193" s="781"/>
      <c r="P193" s="781"/>
      <c r="Q193" s="781"/>
      <c r="R193" s="820"/>
      <c r="S193" s="781"/>
    </row>
    <row r="194" spans="3:19">
      <c r="C194" s="781"/>
      <c r="D194" s="781"/>
      <c r="E194" s="781"/>
      <c r="F194" s="781"/>
      <c r="G194" s="781"/>
      <c r="H194" s="781"/>
      <c r="I194" s="781"/>
      <c r="J194" s="781"/>
      <c r="K194" s="781"/>
      <c r="L194" s="781"/>
      <c r="M194" s="781"/>
      <c r="N194" s="781"/>
      <c r="O194" s="781"/>
      <c r="P194" s="781"/>
      <c r="Q194" s="781"/>
      <c r="R194" s="820"/>
      <c r="S194" s="781"/>
    </row>
    <row r="195" spans="3:19">
      <c r="C195" s="781"/>
      <c r="D195" s="781"/>
      <c r="E195" s="781"/>
      <c r="F195" s="781"/>
      <c r="G195" s="781"/>
      <c r="H195" s="781"/>
      <c r="I195" s="781"/>
      <c r="J195" s="781"/>
      <c r="K195" s="781"/>
      <c r="L195" s="781"/>
      <c r="M195" s="781"/>
      <c r="N195" s="781"/>
      <c r="O195" s="781"/>
      <c r="P195" s="781"/>
      <c r="Q195" s="781"/>
      <c r="R195" s="820"/>
      <c r="S195" s="781"/>
    </row>
    <row r="196" spans="3:19">
      <c r="C196" s="781"/>
      <c r="D196" s="781"/>
      <c r="E196" s="781"/>
      <c r="F196" s="781"/>
      <c r="G196" s="781"/>
      <c r="H196" s="781"/>
      <c r="I196" s="781"/>
      <c r="J196" s="781"/>
      <c r="K196" s="781"/>
      <c r="L196" s="781"/>
      <c r="M196" s="781"/>
      <c r="N196" s="781"/>
      <c r="O196" s="781"/>
      <c r="P196" s="781"/>
      <c r="Q196" s="781"/>
      <c r="R196" s="820"/>
      <c r="S196" s="781"/>
    </row>
    <row r="197" spans="3:19">
      <c r="C197" s="781"/>
      <c r="D197" s="781"/>
      <c r="E197" s="781"/>
      <c r="F197" s="781"/>
      <c r="G197" s="781"/>
      <c r="H197" s="781"/>
      <c r="I197" s="781"/>
      <c r="J197" s="781"/>
      <c r="K197" s="781"/>
      <c r="L197" s="781"/>
      <c r="M197" s="781"/>
      <c r="N197" s="781"/>
      <c r="O197" s="781"/>
      <c r="P197" s="781"/>
      <c r="Q197" s="781"/>
      <c r="R197" s="820"/>
      <c r="S197" s="781"/>
    </row>
    <row r="198" spans="3:19">
      <c r="C198" s="781"/>
      <c r="D198" s="781"/>
      <c r="E198" s="781"/>
      <c r="F198" s="781"/>
      <c r="G198" s="781"/>
      <c r="H198" s="781"/>
      <c r="I198" s="781"/>
      <c r="J198" s="781"/>
      <c r="K198" s="781"/>
      <c r="L198" s="781"/>
      <c r="M198" s="781"/>
      <c r="N198" s="781"/>
      <c r="O198" s="781"/>
      <c r="P198" s="781"/>
      <c r="Q198" s="781"/>
      <c r="R198" s="820"/>
      <c r="S198" s="781"/>
    </row>
    <row r="199" spans="3:19">
      <c r="C199" s="781"/>
      <c r="D199" s="781"/>
      <c r="E199" s="781"/>
      <c r="F199" s="781"/>
      <c r="G199" s="781"/>
      <c r="H199" s="781"/>
      <c r="I199" s="781"/>
      <c r="J199" s="781"/>
      <c r="K199" s="781"/>
      <c r="L199" s="781"/>
      <c r="M199" s="781"/>
      <c r="N199" s="781"/>
      <c r="O199" s="781"/>
      <c r="P199" s="781"/>
      <c r="Q199" s="781"/>
      <c r="R199" s="820"/>
      <c r="S199" s="781"/>
    </row>
    <row r="200" spans="3:19">
      <c r="C200" s="781"/>
      <c r="D200" s="781"/>
      <c r="E200" s="781"/>
      <c r="F200" s="781"/>
      <c r="G200" s="781"/>
      <c r="H200" s="781"/>
      <c r="I200" s="781"/>
      <c r="J200" s="781"/>
      <c r="K200" s="781"/>
      <c r="L200" s="781"/>
      <c r="M200" s="781"/>
      <c r="N200" s="781"/>
      <c r="O200" s="781"/>
      <c r="P200" s="781"/>
      <c r="Q200" s="781"/>
      <c r="R200" s="820"/>
      <c r="S200" s="781"/>
    </row>
    <row r="201" spans="3:19">
      <c r="C201" s="781"/>
      <c r="D201" s="781"/>
      <c r="E201" s="781"/>
      <c r="F201" s="781"/>
      <c r="G201" s="781"/>
      <c r="H201" s="781"/>
      <c r="I201" s="781"/>
      <c r="J201" s="781"/>
      <c r="K201" s="781"/>
      <c r="L201" s="781"/>
      <c r="M201" s="781"/>
      <c r="N201" s="781"/>
      <c r="O201" s="781"/>
      <c r="P201" s="781"/>
      <c r="Q201" s="781"/>
      <c r="R201" s="820"/>
      <c r="S201" s="781"/>
    </row>
    <row r="202" spans="3:19">
      <c r="C202" s="781"/>
      <c r="D202" s="781"/>
      <c r="E202" s="781"/>
      <c r="F202" s="781"/>
      <c r="G202" s="781"/>
      <c r="H202" s="781"/>
      <c r="I202" s="781"/>
      <c r="J202" s="781"/>
      <c r="K202" s="781"/>
      <c r="L202" s="781"/>
      <c r="M202" s="781"/>
      <c r="N202" s="781"/>
      <c r="O202" s="781"/>
      <c r="P202" s="781"/>
      <c r="Q202" s="781"/>
      <c r="R202" s="820"/>
      <c r="S202" s="781"/>
    </row>
    <row r="203" spans="3:19">
      <c r="C203" s="781"/>
      <c r="D203" s="781"/>
      <c r="E203" s="781"/>
      <c r="F203" s="781"/>
      <c r="G203" s="781"/>
      <c r="H203" s="781"/>
      <c r="I203" s="781"/>
      <c r="J203" s="781"/>
      <c r="K203" s="781"/>
      <c r="L203" s="781"/>
      <c r="M203" s="781"/>
      <c r="N203" s="781"/>
      <c r="O203" s="781"/>
      <c r="P203" s="781"/>
      <c r="Q203" s="781"/>
      <c r="R203" s="820"/>
      <c r="S203" s="781"/>
    </row>
    <row r="204" spans="3:19">
      <c r="C204" s="781"/>
      <c r="D204" s="781"/>
      <c r="E204" s="781"/>
      <c r="F204" s="781"/>
      <c r="G204" s="781"/>
      <c r="H204" s="781"/>
      <c r="I204" s="781"/>
      <c r="J204" s="781"/>
      <c r="K204" s="781"/>
      <c r="L204" s="781"/>
      <c r="M204" s="781"/>
      <c r="N204" s="781"/>
      <c r="O204" s="781"/>
      <c r="P204" s="781"/>
      <c r="Q204" s="781"/>
      <c r="R204" s="820"/>
      <c r="S204" s="781"/>
    </row>
    <row r="205" spans="3:19">
      <c r="C205" s="781"/>
      <c r="D205" s="781"/>
      <c r="E205" s="781"/>
      <c r="F205" s="781"/>
      <c r="G205" s="781"/>
      <c r="H205" s="781"/>
      <c r="I205" s="781"/>
      <c r="J205" s="781"/>
      <c r="K205" s="781"/>
      <c r="L205" s="781"/>
      <c r="M205" s="781"/>
      <c r="N205" s="781"/>
      <c r="O205" s="781"/>
      <c r="P205" s="781"/>
      <c r="Q205" s="781"/>
      <c r="R205" s="820"/>
      <c r="S205" s="781"/>
    </row>
    <row r="206" spans="3:19">
      <c r="C206" s="781"/>
      <c r="D206" s="781"/>
      <c r="E206" s="781"/>
      <c r="F206" s="781"/>
      <c r="G206" s="781"/>
      <c r="H206" s="781"/>
      <c r="I206" s="781"/>
      <c r="J206" s="781"/>
      <c r="K206" s="781"/>
      <c r="L206" s="781"/>
      <c r="M206" s="781"/>
      <c r="N206" s="781"/>
      <c r="O206" s="781"/>
      <c r="P206" s="781"/>
      <c r="Q206" s="781"/>
      <c r="R206" s="820"/>
      <c r="S206" s="781"/>
    </row>
    <row r="207" spans="3:19">
      <c r="C207" s="781"/>
      <c r="D207" s="781"/>
      <c r="E207" s="781"/>
      <c r="F207" s="781"/>
      <c r="G207" s="781"/>
      <c r="H207" s="781"/>
      <c r="I207" s="781"/>
      <c r="J207" s="781"/>
      <c r="K207" s="781"/>
      <c r="L207" s="781"/>
      <c r="M207" s="781"/>
      <c r="N207" s="781"/>
      <c r="O207" s="781"/>
      <c r="P207" s="781"/>
      <c r="Q207" s="781"/>
      <c r="R207" s="820"/>
      <c r="S207" s="781"/>
    </row>
    <row r="208" spans="3:19">
      <c r="C208" s="781"/>
      <c r="D208" s="781"/>
      <c r="E208" s="781"/>
      <c r="F208" s="781"/>
      <c r="G208" s="781"/>
      <c r="H208" s="781"/>
      <c r="I208" s="781"/>
      <c r="J208" s="781"/>
      <c r="K208" s="781"/>
      <c r="L208" s="781"/>
      <c r="M208" s="781"/>
      <c r="N208" s="781"/>
      <c r="O208" s="781"/>
      <c r="P208" s="781"/>
      <c r="Q208" s="781"/>
      <c r="R208" s="820"/>
      <c r="S208" s="781"/>
    </row>
    <row r="209" spans="3:19">
      <c r="C209" s="781"/>
      <c r="D209" s="781"/>
      <c r="E209" s="781"/>
      <c r="F209" s="781"/>
      <c r="G209" s="781"/>
      <c r="H209" s="781"/>
      <c r="I209" s="781"/>
      <c r="J209" s="781"/>
      <c r="K209" s="781"/>
      <c r="L209" s="781"/>
      <c r="M209" s="781"/>
      <c r="N209" s="781"/>
      <c r="O209" s="781"/>
      <c r="P209" s="781"/>
      <c r="Q209" s="781"/>
      <c r="R209" s="820"/>
      <c r="S209" s="781"/>
    </row>
    <row r="210" spans="3:19">
      <c r="C210" s="781"/>
      <c r="D210" s="781"/>
      <c r="E210" s="781"/>
      <c r="F210" s="781"/>
      <c r="G210" s="781"/>
      <c r="H210" s="781"/>
      <c r="I210" s="781"/>
      <c r="J210" s="781"/>
      <c r="K210" s="781"/>
      <c r="L210" s="781"/>
      <c r="M210" s="781"/>
      <c r="N210" s="781"/>
      <c r="O210" s="781"/>
      <c r="P210" s="781"/>
      <c r="Q210" s="781"/>
      <c r="R210" s="820"/>
      <c r="S210" s="781"/>
    </row>
    <row r="211" spans="3:19">
      <c r="C211" s="781"/>
      <c r="D211" s="781"/>
      <c r="E211" s="781"/>
      <c r="F211" s="781"/>
      <c r="G211" s="781"/>
      <c r="H211" s="781"/>
      <c r="I211" s="781"/>
      <c r="J211" s="781"/>
      <c r="K211" s="781"/>
      <c r="L211" s="781"/>
      <c r="M211" s="781"/>
      <c r="N211" s="781"/>
      <c r="O211" s="781"/>
      <c r="P211" s="781"/>
      <c r="Q211" s="781"/>
      <c r="R211" s="820"/>
      <c r="S211" s="781"/>
    </row>
    <row r="212" spans="3:19">
      <c r="C212" s="781"/>
      <c r="D212" s="781"/>
      <c r="E212" s="781"/>
      <c r="F212" s="781"/>
      <c r="G212" s="781"/>
      <c r="H212" s="781"/>
      <c r="I212" s="781"/>
      <c r="J212" s="781"/>
      <c r="K212" s="781"/>
      <c r="L212" s="781"/>
      <c r="M212" s="781"/>
      <c r="N212" s="781"/>
      <c r="O212" s="781"/>
      <c r="P212" s="781"/>
      <c r="Q212" s="781"/>
      <c r="R212" s="820"/>
      <c r="S212" s="781"/>
    </row>
    <row r="213" spans="3:19">
      <c r="C213" s="781"/>
      <c r="D213" s="781"/>
      <c r="E213" s="781"/>
      <c r="F213" s="781"/>
      <c r="G213" s="781"/>
      <c r="H213" s="781"/>
      <c r="I213" s="781"/>
      <c r="J213" s="781"/>
      <c r="K213" s="781"/>
      <c r="L213" s="781"/>
      <c r="M213" s="781"/>
      <c r="N213" s="781"/>
      <c r="O213" s="781"/>
      <c r="P213" s="781"/>
      <c r="Q213" s="781"/>
      <c r="R213" s="820"/>
      <c r="S213" s="781"/>
    </row>
    <row r="214" spans="3:19">
      <c r="C214" s="781"/>
      <c r="D214" s="781"/>
      <c r="E214" s="781"/>
      <c r="F214" s="781"/>
      <c r="G214" s="781"/>
      <c r="H214" s="781"/>
      <c r="I214" s="781"/>
      <c r="J214" s="781"/>
      <c r="K214" s="781"/>
      <c r="L214" s="781"/>
      <c r="M214" s="781"/>
      <c r="N214" s="781"/>
      <c r="O214" s="781"/>
      <c r="P214" s="781"/>
      <c r="Q214" s="781"/>
      <c r="R214" s="820"/>
      <c r="S214" s="781"/>
    </row>
    <row r="215" spans="3:19">
      <c r="C215" s="781"/>
      <c r="D215" s="781"/>
      <c r="E215" s="781"/>
      <c r="F215" s="781"/>
      <c r="G215" s="781"/>
      <c r="H215" s="781"/>
      <c r="I215" s="781"/>
      <c r="J215" s="781"/>
      <c r="K215" s="781"/>
      <c r="L215" s="781"/>
      <c r="M215" s="781"/>
      <c r="N215" s="781"/>
      <c r="O215" s="781"/>
      <c r="P215" s="781"/>
      <c r="Q215" s="781"/>
      <c r="R215" s="820"/>
      <c r="S215" s="781"/>
    </row>
    <row r="216" spans="3:19">
      <c r="C216" s="781"/>
      <c r="D216" s="781"/>
      <c r="E216" s="781"/>
      <c r="F216" s="781"/>
      <c r="G216" s="781"/>
      <c r="H216" s="781"/>
      <c r="I216" s="781"/>
      <c r="J216" s="781"/>
      <c r="K216" s="781"/>
      <c r="L216" s="781"/>
      <c r="M216" s="781"/>
      <c r="N216" s="781"/>
      <c r="O216" s="781"/>
      <c r="P216" s="781"/>
      <c r="Q216" s="781"/>
      <c r="R216" s="820"/>
      <c r="S216" s="781"/>
    </row>
    <row r="217" spans="3:19">
      <c r="C217" s="781"/>
      <c r="D217" s="781"/>
      <c r="E217" s="781"/>
      <c r="F217" s="781"/>
      <c r="G217" s="781"/>
      <c r="H217" s="781"/>
      <c r="I217" s="781"/>
      <c r="J217" s="781"/>
      <c r="K217" s="781"/>
      <c r="L217" s="781"/>
      <c r="M217" s="781"/>
      <c r="N217" s="781"/>
      <c r="O217" s="781"/>
      <c r="P217" s="781"/>
      <c r="Q217" s="781"/>
      <c r="R217" s="820"/>
      <c r="S217" s="781"/>
    </row>
    <row r="218" spans="3:19">
      <c r="C218" s="781"/>
      <c r="D218" s="781"/>
      <c r="E218" s="781"/>
      <c r="F218" s="781"/>
      <c r="G218" s="781"/>
      <c r="H218" s="781"/>
      <c r="I218" s="781"/>
      <c r="J218" s="781"/>
      <c r="K218" s="781"/>
      <c r="L218" s="781"/>
      <c r="M218" s="781"/>
      <c r="N218" s="781"/>
      <c r="O218" s="781"/>
      <c r="P218" s="781"/>
      <c r="Q218" s="781"/>
      <c r="R218" s="820"/>
      <c r="S218" s="781"/>
    </row>
    <row r="219" spans="3:19">
      <c r="C219" s="781"/>
      <c r="D219" s="781"/>
      <c r="E219" s="781"/>
      <c r="F219" s="781"/>
      <c r="G219" s="781"/>
      <c r="H219" s="781"/>
      <c r="I219" s="781"/>
      <c r="J219" s="781"/>
      <c r="K219" s="781"/>
      <c r="L219" s="781"/>
      <c r="M219" s="781"/>
      <c r="N219" s="781"/>
      <c r="O219" s="781"/>
      <c r="P219" s="781"/>
      <c r="Q219" s="781"/>
      <c r="R219" s="820"/>
      <c r="S219" s="781"/>
    </row>
    <row r="220" spans="3:19">
      <c r="C220" s="781"/>
      <c r="D220" s="781"/>
      <c r="E220" s="781"/>
      <c r="F220" s="781"/>
      <c r="G220" s="781"/>
      <c r="H220" s="781"/>
      <c r="I220" s="781"/>
      <c r="J220" s="781"/>
      <c r="K220" s="781"/>
      <c r="L220" s="781"/>
      <c r="M220" s="781"/>
      <c r="N220" s="781"/>
      <c r="O220" s="781"/>
      <c r="P220" s="781"/>
      <c r="Q220" s="781"/>
      <c r="R220" s="820"/>
      <c r="S220" s="781"/>
    </row>
    <row r="221" spans="3:19">
      <c r="C221" s="781"/>
      <c r="D221" s="781"/>
      <c r="E221" s="781"/>
      <c r="F221" s="781"/>
      <c r="G221" s="781"/>
      <c r="H221" s="781"/>
      <c r="I221" s="781"/>
      <c r="J221" s="781"/>
      <c r="K221" s="781"/>
      <c r="L221" s="781"/>
      <c r="M221" s="781"/>
      <c r="N221" s="781"/>
      <c r="O221" s="781"/>
      <c r="P221" s="781"/>
      <c r="Q221" s="781"/>
      <c r="R221" s="820"/>
      <c r="S221" s="781"/>
    </row>
    <row r="222" spans="3:19">
      <c r="C222" s="781"/>
      <c r="D222" s="781"/>
      <c r="E222" s="781"/>
      <c r="F222" s="781"/>
      <c r="G222" s="781"/>
      <c r="H222" s="781"/>
      <c r="I222" s="781"/>
      <c r="J222" s="781"/>
      <c r="K222" s="781"/>
      <c r="L222" s="781"/>
      <c r="M222" s="781"/>
      <c r="N222" s="781"/>
      <c r="O222" s="781"/>
      <c r="P222" s="781"/>
      <c r="Q222" s="781"/>
      <c r="R222" s="820"/>
      <c r="S222" s="781"/>
    </row>
    <row r="223" spans="3:19">
      <c r="C223" s="781"/>
      <c r="D223" s="781"/>
      <c r="E223" s="781"/>
      <c r="F223" s="781"/>
      <c r="G223" s="781"/>
      <c r="H223" s="781"/>
      <c r="I223" s="781"/>
      <c r="J223" s="781"/>
      <c r="K223" s="781"/>
      <c r="L223" s="781"/>
      <c r="M223" s="781"/>
      <c r="N223" s="781"/>
      <c r="O223" s="781"/>
      <c r="P223" s="781"/>
      <c r="Q223" s="781"/>
      <c r="R223" s="820"/>
      <c r="S223" s="781"/>
    </row>
    <row r="224" spans="3:19">
      <c r="C224" s="781"/>
      <c r="D224" s="781"/>
      <c r="E224" s="781"/>
      <c r="F224" s="781"/>
      <c r="G224" s="781"/>
      <c r="H224" s="781"/>
      <c r="I224" s="781"/>
      <c r="J224" s="781"/>
      <c r="K224" s="781"/>
      <c r="L224" s="781"/>
      <c r="M224" s="781"/>
      <c r="N224" s="781"/>
      <c r="O224" s="781"/>
      <c r="P224" s="781"/>
      <c r="Q224" s="781"/>
      <c r="R224" s="820"/>
      <c r="S224" s="781"/>
    </row>
    <row r="225" spans="3:19">
      <c r="C225" s="781"/>
      <c r="D225" s="781"/>
      <c r="E225" s="781"/>
      <c r="F225" s="781"/>
      <c r="G225" s="781"/>
      <c r="H225" s="781"/>
      <c r="I225" s="781"/>
      <c r="J225" s="781"/>
      <c r="K225" s="781"/>
      <c r="L225" s="781"/>
      <c r="M225" s="781"/>
      <c r="N225" s="781"/>
      <c r="O225" s="781"/>
      <c r="P225" s="781"/>
      <c r="Q225" s="781"/>
      <c r="R225" s="820"/>
      <c r="S225" s="781"/>
    </row>
    <row r="226" spans="3:19">
      <c r="C226" s="781"/>
      <c r="D226" s="781"/>
      <c r="E226" s="781"/>
      <c r="F226" s="781"/>
      <c r="G226" s="781"/>
      <c r="H226" s="781"/>
      <c r="I226" s="781"/>
      <c r="J226" s="781"/>
      <c r="K226" s="781"/>
      <c r="L226" s="781"/>
      <c r="M226" s="781"/>
      <c r="N226" s="781"/>
      <c r="O226" s="781"/>
      <c r="P226" s="781"/>
      <c r="Q226" s="781"/>
      <c r="R226" s="820"/>
      <c r="S226" s="781"/>
    </row>
    <row r="227" spans="3:19">
      <c r="C227" s="781"/>
      <c r="D227" s="781"/>
      <c r="E227" s="781"/>
      <c r="F227" s="781"/>
      <c r="G227" s="781"/>
      <c r="H227" s="781"/>
      <c r="I227" s="781"/>
      <c r="J227" s="781"/>
      <c r="K227" s="781"/>
      <c r="L227" s="781"/>
      <c r="M227" s="781"/>
      <c r="N227" s="781"/>
      <c r="O227" s="781"/>
      <c r="P227" s="781"/>
      <c r="Q227" s="781"/>
      <c r="R227" s="820"/>
      <c r="S227" s="781"/>
    </row>
    <row r="228" spans="3:19">
      <c r="C228" s="781"/>
      <c r="D228" s="781"/>
      <c r="E228" s="781"/>
      <c r="F228" s="781"/>
      <c r="G228" s="781"/>
      <c r="H228" s="781"/>
      <c r="I228" s="781"/>
      <c r="J228" s="781"/>
      <c r="K228" s="781"/>
      <c r="L228" s="781"/>
      <c r="M228" s="781"/>
      <c r="N228" s="781"/>
      <c r="O228" s="781"/>
      <c r="P228" s="781"/>
      <c r="Q228" s="781"/>
      <c r="R228" s="820"/>
      <c r="S228" s="781"/>
    </row>
    <row r="229" spans="3:19">
      <c r="C229" s="781"/>
      <c r="D229" s="781"/>
      <c r="E229" s="781"/>
      <c r="F229" s="781"/>
      <c r="G229" s="781"/>
      <c r="H229" s="781"/>
      <c r="I229" s="781"/>
      <c r="J229" s="781"/>
      <c r="K229" s="781"/>
      <c r="L229" s="781"/>
      <c r="M229" s="781"/>
      <c r="N229" s="781"/>
      <c r="O229" s="781"/>
      <c r="P229" s="781"/>
      <c r="Q229" s="781"/>
      <c r="R229" s="820"/>
      <c r="S229" s="781"/>
    </row>
    <row r="230" spans="3:19">
      <c r="C230" s="781"/>
      <c r="D230" s="781"/>
      <c r="E230" s="781"/>
      <c r="F230" s="781"/>
      <c r="G230" s="781"/>
      <c r="H230" s="781"/>
      <c r="I230" s="781"/>
      <c r="J230" s="781"/>
      <c r="K230" s="781"/>
      <c r="L230" s="781"/>
      <c r="M230" s="781"/>
      <c r="N230" s="781"/>
      <c r="O230" s="781"/>
      <c r="P230" s="781"/>
      <c r="Q230" s="781"/>
      <c r="R230" s="820"/>
      <c r="S230" s="781"/>
    </row>
    <row r="231" spans="3:19">
      <c r="C231" s="781"/>
      <c r="D231" s="781"/>
      <c r="E231" s="781"/>
      <c r="F231" s="781"/>
      <c r="G231" s="781"/>
      <c r="H231" s="781"/>
      <c r="I231" s="781"/>
      <c r="J231" s="781"/>
      <c r="K231" s="781"/>
      <c r="L231" s="781"/>
      <c r="M231" s="781"/>
      <c r="N231" s="781"/>
      <c r="O231" s="781"/>
      <c r="P231" s="781"/>
      <c r="Q231" s="781"/>
      <c r="R231" s="820"/>
      <c r="S231" s="781"/>
    </row>
    <row r="232" spans="3:19">
      <c r="C232" s="781"/>
      <c r="D232" s="781"/>
      <c r="E232" s="781"/>
      <c r="F232" s="781"/>
      <c r="G232" s="781"/>
      <c r="H232" s="781"/>
      <c r="I232" s="781"/>
      <c r="J232" s="781"/>
      <c r="K232" s="781"/>
      <c r="L232" s="781"/>
      <c r="M232" s="781"/>
      <c r="N232" s="781"/>
      <c r="O232" s="781"/>
      <c r="P232" s="781"/>
      <c r="Q232" s="781"/>
      <c r="R232" s="820"/>
      <c r="S232" s="781"/>
    </row>
    <row r="233" spans="3:19">
      <c r="C233" s="781"/>
      <c r="D233" s="781"/>
      <c r="E233" s="781"/>
      <c r="F233" s="781"/>
      <c r="G233" s="781"/>
      <c r="H233" s="781"/>
      <c r="I233" s="781"/>
      <c r="J233" s="781"/>
      <c r="K233" s="781"/>
      <c r="L233" s="781"/>
      <c r="M233" s="781"/>
      <c r="N233" s="781"/>
      <c r="O233" s="781"/>
      <c r="P233" s="781"/>
      <c r="Q233" s="781"/>
      <c r="R233" s="820"/>
      <c r="S233" s="781"/>
    </row>
    <row r="234" spans="3:19">
      <c r="C234" s="781"/>
      <c r="D234" s="781"/>
      <c r="E234" s="781"/>
      <c r="F234" s="781"/>
      <c r="G234" s="781"/>
      <c r="H234" s="781"/>
      <c r="I234" s="781"/>
      <c r="J234" s="781"/>
      <c r="K234" s="781"/>
      <c r="L234" s="781"/>
      <c r="M234" s="781"/>
      <c r="N234" s="781"/>
      <c r="O234" s="781"/>
      <c r="P234" s="781"/>
      <c r="Q234" s="781"/>
      <c r="R234" s="820"/>
      <c r="S234" s="781"/>
    </row>
    <row r="235" spans="3:19">
      <c r="C235" s="781"/>
      <c r="D235" s="781"/>
      <c r="E235" s="781"/>
      <c r="F235" s="781"/>
      <c r="G235" s="781"/>
      <c r="H235" s="781"/>
      <c r="I235" s="781"/>
      <c r="J235" s="781"/>
      <c r="K235" s="781"/>
      <c r="L235" s="781"/>
      <c r="M235" s="781"/>
      <c r="N235" s="781"/>
      <c r="O235" s="781"/>
      <c r="P235" s="781"/>
      <c r="Q235" s="781"/>
      <c r="R235" s="820"/>
      <c r="S235" s="781"/>
    </row>
    <row r="236" spans="3:19">
      <c r="C236" s="781"/>
      <c r="D236" s="781"/>
      <c r="E236" s="781"/>
      <c r="F236" s="781"/>
      <c r="G236" s="781"/>
      <c r="H236" s="781"/>
      <c r="I236" s="781"/>
      <c r="J236" s="781"/>
      <c r="K236" s="781"/>
      <c r="L236" s="781"/>
      <c r="M236" s="781"/>
      <c r="N236" s="781"/>
      <c r="O236" s="781"/>
      <c r="P236" s="781"/>
      <c r="Q236" s="781"/>
      <c r="R236" s="820"/>
      <c r="S236" s="781"/>
    </row>
    <row r="237" spans="3:19">
      <c r="C237" s="781"/>
      <c r="D237" s="781"/>
      <c r="E237" s="781"/>
      <c r="F237" s="781"/>
      <c r="G237" s="781"/>
      <c r="H237" s="781"/>
      <c r="I237" s="781"/>
      <c r="J237" s="781"/>
      <c r="K237" s="781"/>
      <c r="L237" s="781"/>
      <c r="M237" s="781"/>
      <c r="N237" s="781"/>
      <c r="O237" s="781"/>
      <c r="P237" s="781"/>
      <c r="Q237" s="781"/>
      <c r="R237" s="820"/>
      <c r="S237" s="781"/>
    </row>
    <row r="238" spans="3:19">
      <c r="C238" s="781"/>
      <c r="D238" s="781"/>
      <c r="E238" s="781"/>
      <c r="F238" s="781"/>
      <c r="G238" s="781"/>
      <c r="H238" s="781"/>
      <c r="I238" s="781"/>
      <c r="J238" s="781"/>
      <c r="K238" s="781"/>
      <c r="L238" s="781"/>
      <c r="M238" s="781"/>
      <c r="N238" s="781"/>
      <c r="O238" s="781"/>
      <c r="P238" s="781"/>
      <c r="Q238" s="781"/>
      <c r="R238" s="820"/>
      <c r="S238" s="781"/>
    </row>
    <row r="239" spans="3:19">
      <c r="C239" s="781"/>
      <c r="D239" s="781"/>
      <c r="E239" s="781"/>
      <c r="F239" s="781"/>
      <c r="G239" s="781"/>
      <c r="H239" s="781"/>
      <c r="I239" s="781"/>
      <c r="J239" s="781"/>
      <c r="K239" s="781"/>
      <c r="L239" s="781"/>
      <c r="M239" s="781"/>
      <c r="N239" s="781"/>
      <c r="O239" s="781"/>
      <c r="P239" s="781"/>
      <c r="Q239" s="781"/>
      <c r="R239" s="820"/>
      <c r="S239" s="781"/>
    </row>
    <row r="240" spans="3:19">
      <c r="C240" s="781"/>
      <c r="D240" s="781"/>
      <c r="E240" s="781"/>
      <c r="F240" s="781"/>
      <c r="G240" s="781"/>
      <c r="H240" s="781"/>
      <c r="I240" s="781"/>
      <c r="J240" s="781"/>
      <c r="K240" s="781"/>
      <c r="L240" s="781"/>
      <c r="M240" s="781"/>
      <c r="N240" s="781"/>
      <c r="O240" s="781"/>
      <c r="P240" s="781"/>
      <c r="Q240" s="781"/>
      <c r="R240" s="820"/>
      <c r="S240" s="781"/>
    </row>
    <row r="241" spans="3:19">
      <c r="C241" s="781"/>
      <c r="D241" s="781"/>
      <c r="E241" s="781"/>
      <c r="F241" s="781"/>
      <c r="G241" s="781"/>
      <c r="H241" s="781"/>
      <c r="I241" s="781"/>
      <c r="J241" s="781"/>
      <c r="K241" s="781"/>
      <c r="L241" s="781"/>
      <c r="M241" s="781"/>
      <c r="N241" s="781"/>
      <c r="O241" s="781"/>
      <c r="P241" s="781"/>
      <c r="Q241" s="781"/>
      <c r="R241" s="820"/>
      <c r="S241" s="781"/>
    </row>
    <row r="242" spans="3:19">
      <c r="C242" s="781"/>
      <c r="D242" s="781"/>
      <c r="E242" s="781"/>
      <c r="F242" s="781"/>
      <c r="G242" s="781"/>
      <c r="H242" s="781"/>
      <c r="I242" s="781"/>
      <c r="J242" s="781"/>
      <c r="K242" s="781"/>
      <c r="L242" s="781"/>
      <c r="M242" s="781"/>
      <c r="N242" s="781"/>
      <c r="O242" s="781"/>
      <c r="P242" s="781"/>
      <c r="Q242" s="781"/>
      <c r="R242" s="820"/>
      <c r="S242" s="781"/>
    </row>
    <row r="243" spans="3:19">
      <c r="C243" s="781"/>
      <c r="D243" s="781"/>
      <c r="E243" s="781"/>
      <c r="F243" s="781"/>
      <c r="G243" s="781"/>
      <c r="H243" s="781"/>
      <c r="I243" s="781"/>
      <c r="J243" s="781"/>
      <c r="K243" s="781"/>
      <c r="L243" s="781"/>
      <c r="M243" s="781"/>
      <c r="N243" s="781"/>
      <c r="O243" s="781"/>
      <c r="P243" s="781"/>
      <c r="Q243" s="781"/>
      <c r="R243" s="820"/>
      <c r="S243" s="781"/>
    </row>
    <row r="244" spans="3:19">
      <c r="C244" s="781"/>
      <c r="D244" s="781"/>
      <c r="E244" s="781"/>
      <c r="F244" s="781"/>
      <c r="G244" s="781"/>
      <c r="H244" s="781"/>
      <c r="I244" s="781"/>
      <c r="J244" s="781"/>
      <c r="K244" s="781"/>
      <c r="L244" s="781"/>
      <c r="M244" s="781"/>
      <c r="N244" s="781"/>
      <c r="O244" s="781"/>
      <c r="P244" s="781"/>
      <c r="Q244" s="781"/>
      <c r="R244" s="820"/>
      <c r="S244" s="781"/>
    </row>
    <row r="245" spans="3:19">
      <c r="C245" s="781"/>
      <c r="D245" s="781"/>
      <c r="E245" s="781"/>
      <c r="F245" s="781"/>
      <c r="G245" s="781"/>
      <c r="H245" s="781"/>
      <c r="I245" s="781"/>
      <c r="J245" s="781"/>
      <c r="K245" s="781"/>
      <c r="L245" s="781"/>
      <c r="M245" s="781"/>
      <c r="N245" s="781"/>
      <c r="O245" s="781"/>
      <c r="P245" s="781"/>
      <c r="Q245" s="781"/>
      <c r="R245" s="820"/>
      <c r="S245" s="781"/>
    </row>
    <row r="246" spans="3:19">
      <c r="C246" s="781"/>
      <c r="D246" s="781"/>
      <c r="E246" s="781"/>
      <c r="F246" s="781"/>
      <c r="G246" s="781"/>
      <c r="H246" s="781"/>
      <c r="I246" s="781"/>
      <c r="J246" s="781"/>
      <c r="K246" s="781"/>
      <c r="L246" s="781"/>
      <c r="M246" s="781"/>
      <c r="N246" s="781"/>
      <c r="O246" s="781"/>
      <c r="P246" s="781"/>
      <c r="Q246" s="781"/>
      <c r="R246" s="820"/>
      <c r="S246" s="781"/>
    </row>
    <row r="247" spans="3:19">
      <c r="C247" s="781"/>
      <c r="D247" s="781"/>
      <c r="E247" s="781"/>
      <c r="F247" s="781"/>
      <c r="G247" s="781"/>
      <c r="H247" s="781"/>
      <c r="I247" s="781"/>
      <c r="J247" s="781"/>
      <c r="K247" s="781"/>
      <c r="L247" s="781"/>
      <c r="M247" s="781"/>
      <c r="N247" s="781"/>
      <c r="O247" s="781"/>
      <c r="P247" s="781"/>
      <c r="Q247" s="781"/>
      <c r="R247" s="820"/>
      <c r="S247" s="781"/>
    </row>
    <row r="248" spans="3:19">
      <c r="C248" s="781"/>
      <c r="D248" s="781"/>
      <c r="E248" s="781"/>
      <c r="F248" s="781"/>
      <c r="G248" s="781"/>
      <c r="H248" s="781"/>
      <c r="I248" s="781"/>
      <c r="J248" s="781"/>
      <c r="K248" s="781"/>
      <c r="L248" s="781"/>
      <c r="M248" s="781"/>
      <c r="N248" s="781"/>
      <c r="O248" s="781"/>
      <c r="P248" s="781"/>
      <c r="Q248" s="781"/>
      <c r="R248" s="820"/>
      <c r="S248" s="781"/>
    </row>
    <row r="249" spans="3:19">
      <c r="C249" s="781"/>
      <c r="D249" s="781"/>
      <c r="E249" s="781"/>
      <c r="F249" s="781"/>
      <c r="G249" s="781"/>
      <c r="H249" s="781"/>
      <c r="I249" s="781"/>
      <c r="J249" s="781"/>
      <c r="K249" s="781"/>
      <c r="L249" s="781"/>
      <c r="M249" s="781"/>
      <c r="N249" s="781"/>
      <c r="O249" s="781"/>
      <c r="P249" s="781"/>
      <c r="Q249" s="781"/>
      <c r="R249" s="820"/>
      <c r="S249" s="781"/>
    </row>
    <row r="250" spans="3:19">
      <c r="C250" s="781"/>
      <c r="D250" s="781"/>
      <c r="E250" s="781"/>
      <c r="F250" s="781"/>
      <c r="G250" s="781"/>
      <c r="H250" s="781"/>
      <c r="I250" s="781"/>
      <c r="J250" s="781"/>
      <c r="K250" s="781"/>
      <c r="L250" s="781"/>
      <c r="M250" s="781"/>
      <c r="N250" s="781"/>
      <c r="O250" s="781"/>
      <c r="P250" s="781"/>
      <c r="Q250" s="781"/>
      <c r="R250" s="820"/>
      <c r="S250" s="781"/>
    </row>
    <row r="251" spans="3:19">
      <c r="C251" s="781"/>
      <c r="D251" s="781"/>
      <c r="E251" s="781"/>
      <c r="F251" s="781"/>
      <c r="G251" s="781"/>
      <c r="H251" s="781"/>
      <c r="I251" s="781"/>
      <c r="J251" s="781"/>
      <c r="K251" s="781"/>
      <c r="L251" s="781"/>
      <c r="M251" s="781"/>
      <c r="N251" s="781"/>
      <c r="O251" s="781"/>
      <c r="P251" s="781"/>
      <c r="Q251" s="781"/>
      <c r="R251" s="820"/>
      <c r="S251" s="781"/>
    </row>
    <row r="252" spans="3:19">
      <c r="C252" s="781"/>
      <c r="D252" s="781"/>
      <c r="E252" s="781"/>
      <c r="F252" s="781"/>
      <c r="G252" s="781"/>
      <c r="H252" s="781"/>
      <c r="I252" s="781"/>
      <c r="J252" s="781"/>
      <c r="K252" s="781"/>
      <c r="L252" s="781"/>
      <c r="M252" s="781"/>
      <c r="N252" s="781"/>
      <c r="O252" s="781"/>
      <c r="P252" s="781"/>
      <c r="Q252" s="781"/>
      <c r="R252" s="820"/>
      <c r="S252" s="781"/>
    </row>
    <row r="253" spans="3:19">
      <c r="C253" s="781"/>
      <c r="D253" s="781"/>
      <c r="E253" s="781"/>
      <c r="F253" s="781"/>
      <c r="G253" s="781"/>
      <c r="H253" s="781"/>
      <c r="I253" s="781"/>
      <c r="J253" s="781"/>
      <c r="K253" s="781"/>
      <c r="L253" s="781"/>
      <c r="M253" s="781"/>
      <c r="N253" s="781"/>
      <c r="O253" s="781"/>
      <c r="P253" s="781"/>
      <c r="Q253" s="781"/>
      <c r="R253" s="820"/>
      <c r="S253" s="781"/>
    </row>
    <row r="254" spans="3:19">
      <c r="C254" s="781"/>
      <c r="D254" s="781"/>
      <c r="E254" s="781"/>
      <c r="F254" s="781"/>
      <c r="G254" s="781"/>
      <c r="H254" s="781"/>
      <c r="I254" s="781"/>
      <c r="J254" s="781"/>
      <c r="K254" s="781"/>
      <c r="L254" s="781"/>
      <c r="M254" s="781"/>
      <c r="N254" s="781"/>
      <c r="O254" s="781"/>
      <c r="P254" s="781"/>
      <c r="Q254" s="781"/>
      <c r="R254" s="820"/>
      <c r="S254" s="781"/>
    </row>
    <row r="255" spans="3:19">
      <c r="C255" s="781"/>
      <c r="D255" s="781"/>
      <c r="E255" s="781"/>
      <c r="F255" s="781"/>
      <c r="G255" s="781"/>
      <c r="H255" s="781"/>
      <c r="I255" s="781"/>
      <c r="J255" s="781"/>
      <c r="K255" s="781"/>
      <c r="L255" s="781"/>
      <c r="M255" s="781"/>
      <c r="N255" s="781"/>
      <c r="O255" s="781"/>
      <c r="P255" s="781"/>
      <c r="Q255" s="781"/>
      <c r="R255" s="820"/>
      <c r="S255" s="781"/>
    </row>
    <row r="256" spans="3:19">
      <c r="C256" s="781"/>
      <c r="D256" s="781"/>
      <c r="E256" s="781"/>
      <c r="F256" s="781"/>
      <c r="G256" s="781"/>
      <c r="H256" s="781"/>
      <c r="I256" s="781"/>
      <c r="J256" s="781"/>
      <c r="K256" s="781"/>
      <c r="L256" s="781"/>
      <c r="M256" s="781"/>
      <c r="N256" s="781"/>
      <c r="O256" s="781"/>
      <c r="P256" s="781"/>
      <c r="Q256" s="781"/>
      <c r="R256" s="820"/>
      <c r="S256" s="781"/>
    </row>
    <row r="257" spans="3:19">
      <c r="C257" s="781"/>
      <c r="D257" s="781"/>
      <c r="E257" s="781"/>
      <c r="F257" s="781"/>
      <c r="G257" s="781"/>
      <c r="H257" s="781"/>
      <c r="I257" s="781"/>
      <c r="J257" s="781"/>
      <c r="K257" s="781"/>
      <c r="L257" s="781"/>
      <c r="M257" s="781"/>
      <c r="N257" s="781"/>
      <c r="O257" s="781"/>
      <c r="P257" s="781"/>
      <c r="Q257" s="781"/>
      <c r="R257" s="820"/>
      <c r="S257" s="781"/>
    </row>
    <row r="258" spans="3:19">
      <c r="C258" s="781"/>
      <c r="D258" s="781"/>
      <c r="E258" s="781"/>
      <c r="F258" s="781"/>
      <c r="G258" s="781"/>
      <c r="H258" s="781"/>
      <c r="I258" s="781"/>
      <c r="J258" s="781"/>
      <c r="K258" s="781"/>
      <c r="L258" s="781"/>
      <c r="M258" s="781"/>
      <c r="N258" s="781"/>
      <c r="O258" s="781"/>
      <c r="P258" s="781"/>
      <c r="Q258" s="781"/>
      <c r="R258" s="820"/>
      <c r="S258" s="781"/>
    </row>
    <row r="259" spans="3:19">
      <c r="C259" s="781"/>
      <c r="D259" s="781"/>
      <c r="E259" s="781"/>
      <c r="F259" s="781"/>
      <c r="G259" s="781"/>
      <c r="H259" s="781"/>
      <c r="I259" s="781"/>
      <c r="J259" s="781"/>
      <c r="K259" s="781"/>
      <c r="L259" s="781"/>
      <c r="M259" s="781"/>
      <c r="N259" s="781"/>
      <c r="O259" s="781"/>
      <c r="P259" s="781"/>
      <c r="Q259" s="781"/>
      <c r="R259" s="820"/>
      <c r="S259" s="781"/>
    </row>
    <row r="260" spans="3:19">
      <c r="C260" s="781"/>
      <c r="D260" s="781"/>
      <c r="E260" s="781"/>
      <c r="F260" s="781"/>
      <c r="G260" s="781"/>
      <c r="H260" s="781"/>
      <c r="I260" s="781"/>
      <c r="J260" s="781"/>
      <c r="K260" s="781"/>
      <c r="L260" s="781"/>
      <c r="M260" s="781"/>
      <c r="N260" s="781"/>
      <c r="O260" s="781"/>
      <c r="P260" s="781"/>
      <c r="Q260" s="781"/>
      <c r="R260" s="820"/>
      <c r="S260" s="781"/>
    </row>
    <row r="261" spans="3:19">
      <c r="C261" s="781"/>
      <c r="D261" s="781"/>
      <c r="E261" s="781"/>
      <c r="F261" s="781"/>
      <c r="G261" s="781"/>
      <c r="H261" s="781"/>
      <c r="I261" s="781"/>
      <c r="J261" s="781"/>
      <c r="K261" s="781"/>
      <c r="L261" s="781"/>
      <c r="M261" s="781"/>
      <c r="N261" s="781"/>
      <c r="O261" s="781"/>
      <c r="P261" s="781"/>
      <c r="Q261" s="781"/>
      <c r="R261" s="820"/>
      <c r="S261" s="781"/>
    </row>
    <row r="262" spans="3:19">
      <c r="C262" s="781"/>
      <c r="D262" s="781"/>
      <c r="E262" s="781"/>
      <c r="F262" s="781"/>
      <c r="G262" s="781"/>
      <c r="H262" s="781"/>
      <c r="I262" s="781"/>
      <c r="J262" s="781"/>
      <c r="K262" s="781"/>
      <c r="L262" s="781"/>
      <c r="M262" s="781"/>
      <c r="N262" s="781"/>
      <c r="O262" s="781"/>
      <c r="P262" s="781"/>
      <c r="Q262" s="781"/>
      <c r="R262" s="820"/>
      <c r="S262" s="781"/>
    </row>
    <row r="263" spans="3:19">
      <c r="C263" s="781"/>
      <c r="D263" s="781"/>
      <c r="E263" s="781"/>
      <c r="F263" s="781"/>
      <c r="G263" s="781"/>
      <c r="H263" s="781"/>
      <c r="I263" s="781"/>
      <c r="J263" s="781"/>
      <c r="K263" s="781"/>
      <c r="L263" s="781"/>
      <c r="M263" s="781"/>
      <c r="N263" s="781"/>
      <c r="O263" s="781"/>
      <c r="P263" s="781"/>
      <c r="Q263" s="781"/>
      <c r="R263" s="820"/>
      <c r="S263" s="781"/>
    </row>
    <row r="264" spans="3:19">
      <c r="C264" s="781"/>
      <c r="D264" s="781"/>
      <c r="E264" s="781"/>
      <c r="F264" s="781"/>
      <c r="G264" s="781"/>
      <c r="H264" s="781"/>
      <c r="I264" s="781"/>
      <c r="J264" s="781"/>
      <c r="K264" s="781"/>
      <c r="L264" s="781"/>
      <c r="M264" s="781"/>
      <c r="N264" s="781"/>
      <c r="O264" s="781"/>
      <c r="P264" s="781"/>
      <c r="Q264" s="781"/>
      <c r="R264" s="820"/>
      <c r="S264" s="781"/>
    </row>
    <row r="265" spans="3:19">
      <c r="C265" s="781"/>
      <c r="D265" s="781"/>
      <c r="E265" s="781"/>
      <c r="F265" s="781"/>
      <c r="G265" s="781"/>
      <c r="H265" s="781"/>
      <c r="I265" s="781"/>
      <c r="J265" s="781"/>
      <c r="K265" s="781"/>
      <c r="L265" s="781"/>
      <c r="M265" s="781"/>
      <c r="N265" s="781"/>
      <c r="O265" s="781"/>
      <c r="P265" s="781"/>
      <c r="Q265" s="781"/>
      <c r="R265" s="820"/>
      <c r="S265" s="781"/>
    </row>
    <row r="266" spans="3:19">
      <c r="C266" s="781"/>
      <c r="D266" s="781"/>
      <c r="E266" s="781"/>
      <c r="F266" s="781"/>
      <c r="G266" s="781"/>
      <c r="H266" s="781"/>
      <c r="I266" s="781"/>
      <c r="J266" s="781"/>
      <c r="K266" s="781"/>
      <c r="L266" s="781"/>
      <c r="M266" s="781"/>
      <c r="N266" s="781"/>
      <c r="O266" s="781"/>
      <c r="P266" s="781"/>
      <c r="Q266" s="781"/>
      <c r="R266" s="820"/>
      <c r="S266" s="781"/>
    </row>
    <row r="267" spans="3:19">
      <c r="C267" s="781"/>
      <c r="D267" s="781"/>
      <c r="E267" s="781"/>
      <c r="F267" s="781"/>
      <c r="G267" s="781"/>
      <c r="H267" s="781"/>
      <c r="I267" s="781"/>
      <c r="J267" s="781"/>
      <c r="K267" s="781"/>
      <c r="L267" s="781"/>
      <c r="M267" s="781"/>
      <c r="N267" s="781"/>
      <c r="O267" s="781"/>
      <c r="P267" s="781"/>
      <c r="Q267" s="781"/>
      <c r="R267" s="820"/>
      <c r="S267" s="781"/>
    </row>
    <row r="268" spans="3:19">
      <c r="C268" s="781"/>
      <c r="D268" s="781"/>
      <c r="E268" s="781"/>
      <c r="F268" s="781"/>
      <c r="G268" s="781"/>
      <c r="H268" s="781"/>
      <c r="I268" s="781"/>
      <c r="J268" s="781"/>
      <c r="K268" s="781"/>
      <c r="L268" s="781"/>
      <c r="M268" s="781"/>
      <c r="N268" s="781"/>
      <c r="O268" s="781"/>
      <c r="P268" s="781"/>
      <c r="Q268" s="781"/>
      <c r="R268" s="820"/>
      <c r="S268" s="781"/>
    </row>
    <row r="269" spans="3:19">
      <c r="C269" s="781"/>
      <c r="D269" s="781"/>
      <c r="E269" s="781"/>
      <c r="F269" s="781"/>
      <c r="G269" s="781"/>
      <c r="H269" s="781"/>
      <c r="I269" s="781"/>
      <c r="J269" s="781"/>
      <c r="K269" s="781"/>
      <c r="L269" s="781"/>
      <c r="M269" s="781"/>
      <c r="N269" s="781"/>
      <c r="O269" s="781"/>
      <c r="P269" s="781"/>
      <c r="Q269" s="781"/>
      <c r="R269" s="820"/>
      <c r="S269" s="781"/>
    </row>
    <row r="270" spans="3:19">
      <c r="C270" s="781"/>
      <c r="D270" s="781"/>
      <c r="E270" s="781"/>
      <c r="F270" s="781"/>
      <c r="G270" s="781"/>
      <c r="H270" s="781"/>
      <c r="I270" s="781"/>
      <c r="J270" s="781"/>
      <c r="K270" s="781"/>
      <c r="L270" s="781"/>
      <c r="M270" s="781"/>
      <c r="N270" s="781"/>
      <c r="O270" s="781"/>
      <c r="P270" s="781"/>
      <c r="Q270" s="781"/>
      <c r="R270" s="820"/>
      <c r="S270" s="781"/>
    </row>
    <row r="271" spans="3:19">
      <c r="C271" s="781"/>
      <c r="D271" s="781"/>
      <c r="E271" s="781"/>
      <c r="F271" s="781"/>
      <c r="G271" s="781"/>
      <c r="H271" s="781"/>
      <c r="I271" s="781"/>
      <c r="J271" s="781"/>
      <c r="K271" s="781"/>
      <c r="L271" s="781"/>
      <c r="M271" s="781"/>
      <c r="N271" s="781"/>
      <c r="O271" s="781"/>
      <c r="P271" s="781"/>
      <c r="Q271" s="781"/>
      <c r="R271" s="820"/>
      <c r="S271" s="781"/>
    </row>
    <row r="272" spans="3:19">
      <c r="C272" s="781"/>
      <c r="D272" s="781"/>
      <c r="E272" s="781"/>
      <c r="F272" s="781"/>
      <c r="G272" s="781"/>
      <c r="H272" s="781"/>
      <c r="I272" s="781"/>
      <c r="J272" s="781"/>
      <c r="K272" s="781"/>
      <c r="L272" s="781"/>
      <c r="M272" s="781"/>
      <c r="N272" s="781"/>
      <c r="O272" s="781"/>
      <c r="P272" s="781"/>
      <c r="Q272" s="781"/>
      <c r="R272" s="820"/>
      <c r="S272" s="781"/>
    </row>
    <row r="273" spans="3:19">
      <c r="C273" s="781"/>
      <c r="D273" s="781"/>
      <c r="E273" s="781"/>
      <c r="F273" s="781"/>
      <c r="G273" s="781"/>
      <c r="H273" s="781"/>
      <c r="I273" s="781"/>
      <c r="J273" s="781"/>
      <c r="K273" s="781"/>
      <c r="L273" s="781"/>
      <c r="M273" s="781"/>
      <c r="N273" s="781"/>
      <c r="O273" s="781"/>
      <c r="P273" s="781"/>
      <c r="Q273" s="781"/>
      <c r="R273" s="820"/>
      <c r="S273" s="781"/>
    </row>
    <row r="274" spans="3:19">
      <c r="C274" s="781"/>
      <c r="D274" s="781"/>
      <c r="E274" s="781"/>
      <c r="F274" s="781"/>
      <c r="G274" s="781"/>
      <c r="H274" s="781"/>
      <c r="I274" s="781"/>
      <c r="J274" s="781"/>
      <c r="K274" s="781"/>
      <c r="L274" s="781"/>
      <c r="M274" s="781"/>
      <c r="N274" s="781"/>
      <c r="O274" s="781"/>
      <c r="P274" s="781"/>
      <c r="Q274" s="781"/>
      <c r="R274" s="820"/>
      <c r="S274" s="781"/>
    </row>
    <row r="275" spans="3:19">
      <c r="C275" s="781"/>
      <c r="D275" s="781"/>
      <c r="E275" s="781"/>
      <c r="F275" s="781"/>
      <c r="G275" s="781"/>
      <c r="H275" s="781"/>
      <c r="I275" s="781"/>
      <c r="J275" s="781"/>
      <c r="K275" s="781"/>
      <c r="L275" s="781"/>
      <c r="M275" s="781"/>
      <c r="N275" s="781"/>
      <c r="O275" s="781"/>
      <c r="P275" s="781"/>
      <c r="Q275" s="781"/>
      <c r="R275" s="820"/>
      <c r="S275" s="781"/>
    </row>
    <row r="276" spans="3:19">
      <c r="C276" s="781"/>
      <c r="D276" s="781"/>
      <c r="E276" s="781"/>
      <c r="F276" s="781"/>
      <c r="G276" s="781"/>
      <c r="H276" s="781"/>
      <c r="I276" s="781"/>
      <c r="J276" s="781"/>
      <c r="K276" s="781"/>
      <c r="L276" s="781"/>
      <c r="M276" s="781"/>
      <c r="N276" s="781"/>
      <c r="O276" s="781"/>
      <c r="P276" s="781"/>
      <c r="Q276" s="781"/>
      <c r="R276" s="820"/>
      <c r="S276" s="781"/>
    </row>
    <row r="277" spans="3:19">
      <c r="C277" s="781"/>
      <c r="D277" s="781"/>
      <c r="E277" s="781"/>
      <c r="F277" s="781"/>
      <c r="G277" s="781"/>
      <c r="H277" s="781"/>
      <c r="I277" s="781"/>
      <c r="J277" s="781"/>
      <c r="K277" s="781"/>
      <c r="L277" s="781"/>
      <c r="M277" s="781"/>
      <c r="N277" s="781"/>
      <c r="O277" s="781"/>
      <c r="P277" s="781"/>
      <c r="Q277" s="781"/>
      <c r="R277" s="820"/>
      <c r="S277" s="781"/>
    </row>
    <row r="278" spans="3:19">
      <c r="C278" s="781"/>
      <c r="D278" s="781"/>
      <c r="E278" s="781"/>
      <c r="F278" s="781"/>
      <c r="G278" s="781"/>
      <c r="H278" s="781"/>
      <c r="I278" s="781"/>
      <c r="J278" s="781"/>
      <c r="K278" s="781"/>
      <c r="L278" s="781"/>
      <c r="M278" s="781"/>
      <c r="N278" s="781"/>
      <c r="O278" s="781"/>
      <c r="P278" s="781"/>
      <c r="Q278" s="781"/>
      <c r="R278" s="820"/>
      <c r="S278" s="781"/>
    </row>
    <row r="279" spans="3:19">
      <c r="C279" s="781"/>
      <c r="D279" s="781"/>
      <c r="E279" s="781"/>
      <c r="F279" s="781"/>
      <c r="G279" s="781"/>
      <c r="H279" s="781"/>
      <c r="I279" s="781"/>
      <c r="J279" s="781"/>
      <c r="K279" s="781"/>
      <c r="L279" s="781"/>
      <c r="M279" s="781"/>
      <c r="N279" s="781"/>
      <c r="O279" s="781"/>
      <c r="P279" s="781"/>
      <c r="Q279" s="781"/>
      <c r="R279" s="820"/>
      <c r="S279" s="781"/>
    </row>
    <row r="280" spans="3:19">
      <c r="C280" s="781"/>
      <c r="D280" s="781"/>
      <c r="E280" s="781"/>
      <c r="F280" s="781"/>
      <c r="G280" s="781"/>
      <c r="H280" s="781"/>
      <c r="I280" s="781"/>
      <c r="J280" s="781"/>
      <c r="K280" s="781"/>
      <c r="L280" s="781"/>
      <c r="M280" s="781"/>
      <c r="N280" s="781"/>
      <c r="O280" s="781"/>
      <c r="P280" s="781"/>
      <c r="Q280" s="781"/>
      <c r="R280" s="820"/>
      <c r="S280" s="781"/>
    </row>
    <row r="281" spans="3:19">
      <c r="C281" s="781"/>
      <c r="D281" s="781"/>
      <c r="E281" s="781"/>
      <c r="F281" s="781"/>
      <c r="G281" s="781"/>
      <c r="H281" s="781"/>
      <c r="I281" s="781"/>
      <c r="J281" s="781"/>
      <c r="K281" s="781"/>
      <c r="L281" s="781"/>
      <c r="M281" s="781"/>
      <c r="N281" s="781"/>
      <c r="O281" s="781"/>
      <c r="P281" s="781"/>
      <c r="Q281" s="781"/>
      <c r="R281" s="820"/>
      <c r="S281" s="781"/>
    </row>
    <row r="282" spans="3:19">
      <c r="C282" s="781"/>
      <c r="D282" s="781"/>
      <c r="E282" s="781"/>
      <c r="F282" s="781"/>
      <c r="G282" s="781"/>
      <c r="H282" s="781"/>
      <c r="I282" s="781"/>
      <c r="J282" s="781"/>
      <c r="K282" s="781"/>
      <c r="L282" s="781"/>
      <c r="M282" s="781"/>
      <c r="N282" s="781"/>
      <c r="O282" s="781"/>
      <c r="P282" s="781"/>
      <c r="Q282" s="781"/>
      <c r="R282" s="820"/>
      <c r="S282" s="781"/>
    </row>
    <row r="283" spans="3:19">
      <c r="C283" s="781"/>
      <c r="D283" s="781"/>
      <c r="E283" s="781"/>
      <c r="F283" s="781"/>
      <c r="G283" s="781"/>
      <c r="H283" s="781"/>
      <c r="I283" s="781"/>
      <c r="J283" s="781"/>
      <c r="K283" s="781"/>
      <c r="L283" s="781"/>
      <c r="M283" s="781"/>
      <c r="N283" s="781"/>
      <c r="O283" s="781"/>
      <c r="P283" s="781"/>
      <c r="Q283" s="781"/>
      <c r="R283" s="820"/>
      <c r="S283" s="781"/>
    </row>
    <row r="284" spans="3:19">
      <c r="C284" s="781"/>
      <c r="D284" s="781"/>
      <c r="E284" s="781"/>
      <c r="F284" s="781"/>
      <c r="G284" s="781"/>
      <c r="H284" s="781"/>
      <c r="I284" s="781"/>
      <c r="J284" s="781"/>
      <c r="K284" s="781"/>
      <c r="L284" s="781"/>
      <c r="M284" s="781"/>
      <c r="N284" s="781"/>
      <c r="O284" s="781"/>
      <c r="P284" s="781"/>
      <c r="Q284" s="781"/>
      <c r="R284" s="820"/>
      <c r="S284" s="781"/>
    </row>
    <row r="285" spans="3:19">
      <c r="C285" s="781"/>
      <c r="D285" s="781"/>
      <c r="E285" s="781"/>
      <c r="F285" s="781"/>
      <c r="G285" s="781"/>
      <c r="H285" s="781"/>
      <c r="I285" s="781"/>
      <c r="J285" s="781"/>
      <c r="K285" s="781"/>
      <c r="L285" s="781"/>
      <c r="M285" s="781"/>
      <c r="N285" s="781"/>
      <c r="O285" s="781"/>
      <c r="P285" s="781"/>
      <c r="Q285" s="781"/>
      <c r="R285" s="820"/>
      <c r="S285" s="781"/>
    </row>
    <row r="286" spans="3:19">
      <c r="C286" s="781"/>
      <c r="D286" s="781"/>
      <c r="E286" s="781"/>
      <c r="F286" s="781"/>
      <c r="G286" s="781"/>
      <c r="H286" s="781"/>
      <c r="I286" s="781"/>
      <c r="J286" s="781"/>
      <c r="K286" s="781"/>
      <c r="L286" s="781"/>
      <c r="M286" s="781"/>
      <c r="N286" s="781"/>
      <c r="O286" s="781"/>
      <c r="P286" s="781"/>
      <c r="Q286" s="781"/>
      <c r="R286" s="820"/>
      <c r="S286" s="781"/>
    </row>
    <row r="287" spans="3:19">
      <c r="C287" s="781"/>
      <c r="D287" s="781"/>
      <c r="E287" s="781"/>
      <c r="F287" s="781"/>
      <c r="G287" s="781"/>
      <c r="H287" s="781"/>
      <c r="I287" s="781"/>
      <c r="J287" s="781"/>
      <c r="K287" s="781"/>
      <c r="L287" s="781"/>
      <c r="M287" s="781"/>
      <c r="N287" s="781"/>
      <c r="O287" s="781"/>
      <c r="P287" s="781"/>
      <c r="Q287" s="781"/>
      <c r="R287" s="820"/>
      <c r="S287" s="781"/>
    </row>
    <row r="288" spans="3:19">
      <c r="C288" s="781"/>
      <c r="D288" s="781"/>
      <c r="E288" s="781"/>
      <c r="F288" s="781"/>
      <c r="G288" s="781"/>
      <c r="H288" s="781"/>
      <c r="I288" s="781"/>
      <c r="J288" s="781"/>
      <c r="K288" s="781"/>
      <c r="L288" s="781"/>
      <c r="M288" s="781"/>
      <c r="N288" s="781"/>
      <c r="O288" s="781"/>
      <c r="P288" s="781"/>
      <c r="Q288" s="781"/>
      <c r="R288" s="820"/>
      <c r="S288" s="781"/>
    </row>
    <row r="289" spans="3:19">
      <c r="C289" s="781"/>
      <c r="D289" s="781"/>
      <c r="E289" s="781"/>
      <c r="F289" s="781"/>
      <c r="G289" s="781"/>
      <c r="H289" s="781"/>
      <c r="I289" s="781"/>
      <c r="J289" s="781"/>
      <c r="K289" s="781"/>
      <c r="L289" s="781"/>
      <c r="M289" s="781"/>
      <c r="N289" s="781"/>
      <c r="O289" s="781"/>
      <c r="P289" s="781"/>
      <c r="Q289" s="781"/>
      <c r="R289" s="820"/>
      <c r="S289" s="781"/>
    </row>
    <row r="290" spans="3:19">
      <c r="C290" s="781"/>
      <c r="D290" s="781"/>
      <c r="E290" s="781"/>
      <c r="F290" s="781"/>
      <c r="G290" s="781"/>
      <c r="H290" s="781"/>
      <c r="I290" s="781"/>
      <c r="J290" s="781"/>
      <c r="K290" s="781"/>
      <c r="L290" s="781"/>
      <c r="M290" s="781"/>
      <c r="N290" s="781"/>
      <c r="O290" s="781"/>
      <c r="P290" s="781"/>
      <c r="Q290" s="781"/>
      <c r="R290" s="820"/>
      <c r="S290" s="781"/>
    </row>
    <row r="291" spans="3:19">
      <c r="C291" s="781"/>
      <c r="D291" s="781"/>
      <c r="E291" s="781"/>
      <c r="F291" s="781"/>
      <c r="G291" s="781"/>
      <c r="H291" s="781"/>
      <c r="I291" s="781"/>
      <c r="J291" s="781"/>
      <c r="K291" s="781"/>
      <c r="L291" s="781"/>
      <c r="M291" s="781"/>
      <c r="N291" s="781"/>
      <c r="O291" s="781"/>
      <c r="P291" s="781"/>
      <c r="Q291" s="781"/>
      <c r="R291" s="820"/>
      <c r="S291" s="781"/>
    </row>
    <row r="292" spans="3:19">
      <c r="C292" s="781"/>
      <c r="D292" s="781"/>
      <c r="E292" s="781"/>
      <c r="F292" s="781"/>
      <c r="G292" s="781"/>
      <c r="H292" s="781"/>
      <c r="I292" s="781"/>
      <c r="J292" s="781"/>
      <c r="K292" s="781"/>
      <c r="L292" s="781"/>
      <c r="M292" s="781"/>
      <c r="N292" s="781"/>
      <c r="O292" s="781"/>
      <c r="P292" s="781"/>
      <c r="Q292" s="781"/>
      <c r="R292" s="820"/>
      <c r="S292" s="781"/>
    </row>
    <row r="293" spans="3:19">
      <c r="C293" s="781"/>
      <c r="D293" s="781"/>
      <c r="E293" s="781"/>
      <c r="F293" s="781"/>
      <c r="G293" s="781"/>
      <c r="H293" s="781"/>
      <c r="I293" s="781"/>
      <c r="J293" s="781"/>
      <c r="K293" s="781"/>
      <c r="L293" s="781"/>
      <c r="M293" s="781"/>
      <c r="N293" s="781"/>
      <c r="O293" s="781"/>
      <c r="P293" s="781"/>
      <c r="Q293" s="781"/>
      <c r="R293" s="820"/>
      <c r="S293" s="781"/>
    </row>
    <row r="294" spans="3:19">
      <c r="C294" s="781"/>
      <c r="D294" s="781"/>
      <c r="E294" s="781"/>
      <c r="F294" s="781"/>
      <c r="G294" s="781"/>
      <c r="H294" s="781"/>
      <c r="I294" s="781"/>
      <c r="J294" s="781"/>
      <c r="K294" s="781"/>
      <c r="L294" s="781"/>
      <c r="M294" s="781"/>
      <c r="N294" s="781"/>
      <c r="O294" s="781"/>
      <c r="P294" s="781"/>
      <c r="Q294" s="781"/>
      <c r="R294" s="820"/>
      <c r="S294" s="781"/>
    </row>
    <row r="295" spans="3:19">
      <c r="C295" s="781"/>
      <c r="D295" s="781"/>
      <c r="E295" s="781"/>
      <c r="F295" s="781"/>
      <c r="G295" s="781"/>
      <c r="H295" s="781"/>
      <c r="I295" s="781"/>
      <c r="J295" s="781"/>
      <c r="K295" s="781"/>
      <c r="L295" s="781"/>
      <c r="M295" s="781"/>
      <c r="N295" s="781"/>
      <c r="O295" s="781"/>
      <c r="P295" s="781"/>
      <c r="Q295" s="781"/>
      <c r="R295" s="820"/>
      <c r="S295" s="781"/>
    </row>
    <row r="296" spans="3:19">
      <c r="C296" s="781"/>
      <c r="D296" s="781"/>
      <c r="E296" s="781"/>
      <c r="F296" s="781"/>
      <c r="G296" s="781"/>
      <c r="H296" s="781"/>
      <c r="I296" s="781"/>
      <c r="J296" s="781"/>
      <c r="K296" s="781"/>
      <c r="L296" s="781"/>
      <c r="M296" s="781"/>
      <c r="N296" s="781"/>
      <c r="O296" s="781"/>
      <c r="P296" s="781"/>
      <c r="Q296" s="781"/>
      <c r="R296" s="820"/>
      <c r="S296" s="781"/>
    </row>
    <row r="297" spans="3:19">
      <c r="C297" s="781"/>
      <c r="D297" s="781"/>
      <c r="E297" s="781"/>
      <c r="F297" s="781"/>
      <c r="G297" s="781"/>
      <c r="H297" s="781"/>
      <c r="I297" s="781"/>
      <c r="J297" s="781"/>
      <c r="K297" s="781"/>
      <c r="L297" s="781"/>
      <c r="M297" s="781"/>
      <c r="N297" s="781"/>
      <c r="O297" s="781"/>
      <c r="P297" s="781"/>
      <c r="Q297" s="781"/>
      <c r="R297" s="820"/>
      <c r="S297" s="781"/>
    </row>
    <row r="298" spans="3:19">
      <c r="C298" s="781"/>
      <c r="D298" s="781"/>
      <c r="E298" s="781"/>
      <c r="F298" s="781"/>
      <c r="G298" s="781"/>
      <c r="H298" s="781"/>
      <c r="I298" s="781"/>
      <c r="J298" s="781"/>
      <c r="K298" s="781"/>
      <c r="L298" s="781"/>
      <c r="M298" s="781"/>
      <c r="N298" s="781"/>
      <c r="O298" s="781"/>
      <c r="P298" s="781"/>
      <c r="Q298" s="781"/>
      <c r="R298" s="820"/>
      <c r="S298" s="781"/>
    </row>
    <row r="299" spans="3:19">
      <c r="C299" s="781"/>
      <c r="D299" s="781"/>
      <c r="E299" s="781"/>
      <c r="F299" s="781"/>
      <c r="G299" s="781"/>
      <c r="H299" s="781"/>
      <c r="I299" s="781"/>
      <c r="J299" s="781"/>
      <c r="K299" s="781"/>
      <c r="L299" s="781"/>
      <c r="M299" s="781"/>
      <c r="N299" s="781"/>
      <c r="O299" s="781"/>
      <c r="P299" s="781"/>
      <c r="Q299" s="781"/>
      <c r="R299" s="820"/>
      <c r="S299" s="781"/>
    </row>
    <row r="300" spans="3:19">
      <c r="C300" s="781"/>
      <c r="D300" s="781"/>
      <c r="E300" s="781"/>
      <c r="F300" s="781"/>
      <c r="G300" s="781"/>
      <c r="H300" s="781"/>
      <c r="I300" s="781"/>
      <c r="J300" s="781"/>
      <c r="K300" s="781"/>
      <c r="L300" s="781"/>
      <c r="M300" s="781"/>
      <c r="N300" s="781"/>
      <c r="O300" s="781"/>
      <c r="P300" s="781"/>
      <c r="Q300" s="781"/>
      <c r="R300" s="820"/>
      <c r="S300" s="781"/>
    </row>
    <row r="301" spans="3:19">
      <c r="C301" s="781"/>
      <c r="D301" s="781"/>
      <c r="E301" s="781"/>
      <c r="F301" s="781"/>
      <c r="G301" s="781"/>
      <c r="H301" s="781"/>
      <c r="I301" s="781"/>
      <c r="J301" s="781"/>
      <c r="K301" s="781"/>
      <c r="L301" s="781"/>
      <c r="M301" s="781"/>
      <c r="N301" s="781"/>
      <c r="O301" s="781"/>
      <c r="P301" s="781"/>
      <c r="Q301" s="781"/>
      <c r="R301" s="820"/>
      <c r="S301" s="781"/>
    </row>
    <row r="302" spans="3:19">
      <c r="C302" s="781"/>
      <c r="D302" s="781"/>
      <c r="E302" s="781"/>
      <c r="F302" s="781"/>
      <c r="G302" s="781"/>
      <c r="H302" s="781"/>
      <c r="I302" s="781"/>
      <c r="J302" s="781"/>
      <c r="K302" s="781"/>
      <c r="L302" s="781"/>
      <c r="M302" s="781"/>
      <c r="N302" s="781"/>
      <c r="O302" s="781"/>
      <c r="P302" s="781"/>
      <c r="Q302" s="781"/>
      <c r="R302" s="820"/>
      <c r="S302" s="781"/>
    </row>
    <row r="303" spans="3:19">
      <c r="C303" s="781"/>
      <c r="D303" s="781"/>
      <c r="E303" s="781"/>
      <c r="F303" s="781"/>
      <c r="G303" s="781"/>
      <c r="H303" s="781"/>
      <c r="I303" s="781"/>
      <c r="J303" s="781"/>
      <c r="K303" s="781"/>
      <c r="L303" s="781"/>
      <c r="M303" s="781"/>
      <c r="N303" s="781"/>
      <c r="O303" s="781"/>
      <c r="P303" s="781"/>
      <c r="Q303" s="781"/>
      <c r="R303" s="820"/>
      <c r="S303" s="781"/>
    </row>
    <row r="304" spans="3:19">
      <c r="C304" s="781"/>
      <c r="D304" s="781"/>
      <c r="E304" s="781"/>
      <c r="F304" s="781"/>
      <c r="G304" s="781"/>
      <c r="H304" s="781"/>
      <c r="I304" s="781"/>
      <c r="J304" s="781"/>
      <c r="K304" s="781"/>
      <c r="L304" s="781"/>
      <c r="M304" s="781"/>
      <c r="N304" s="781"/>
      <c r="O304" s="781"/>
      <c r="P304" s="781"/>
      <c r="Q304" s="781"/>
      <c r="R304" s="820"/>
      <c r="S304" s="781"/>
    </row>
    <row r="305" spans="3:19">
      <c r="C305" s="781"/>
      <c r="D305" s="781"/>
      <c r="E305" s="781"/>
      <c r="F305" s="781"/>
      <c r="G305" s="781"/>
      <c r="H305" s="781"/>
      <c r="I305" s="781"/>
      <c r="J305" s="781"/>
      <c r="K305" s="781"/>
      <c r="L305" s="781"/>
      <c r="M305" s="781"/>
      <c r="N305" s="781"/>
      <c r="O305" s="781"/>
      <c r="P305" s="781"/>
      <c r="Q305" s="781"/>
      <c r="R305" s="820"/>
      <c r="S305" s="781"/>
    </row>
    <row r="306" spans="3:19">
      <c r="C306" s="781"/>
      <c r="D306" s="781"/>
      <c r="E306" s="781"/>
      <c r="F306" s="781"/>
      <c r="G306" s="781"/>
      <c r="H306" s="781"/>
      <c r="I306" s="781"/>
      <c r="J306" s="781"/>
      <c r="K306" s="781"/>
      <c r="L306" s="781"/>
      <c r="M306" s="781"/>
      <c r="N306" s="781"/>
      <c r="O306" s="781"/>
      <c r="P306" s="781"/>
      <c r="Q306" s="781"/>
      <c r="R306" s="820"/>
      <c r="S306" s="781"/>
    </row>
    <row r="307" spans="3:19">
      <c r="C307" s="781"/>
      <c r="D307" s="781"/>
      <c r="E307" s="781"/>
      <c r="F307" s="781"/>
      <c r="G307" s="781"/>
      <c r="H307" s="781"/>
      <c r="I307" s="781"/>
      <c r="J307" s="781"/>
      <c r="K307" s="781"/>
      <c r="L307" s="781"/>
      <c r="M307" s="781"/>
      <c r="N307" s="781"/>
      <c r="O307" s="781"/>
      <c r="P307" s="781"/>
      <c r="Q307" s="781"/>
      <c r="R307" s="820"/>
      <c r="S307" s="781"/>
    </row>
    <row r="308" spans="3:19">
      <c r="C308" s="781"/>
      <c r="D308" s="781"/>
      <c r="E308" s="781"/>
      <c r="F308" s="781"/>
      <c r="G308" s="781"/>
      <c r="H308" s="781"/>
      <c r="I308" s="781"/>
      <c r="J308" s="781"/>
      <c r="K308" s="781"/>
      <c r="L308" s="781"/>
      <c r="M308" s="781"/>
      <c r="N308" s="781"/>
      <c r="O308" s="781"/>
      <c r="P308" s="781"/>
      <c r="Q308" s="781"/>
      <c r="R308" s="820"/>
      <c r="S308" s="781"/>
    </row>
    <row r="309" spans="3:19">
      <c r="C309" s="781"/>
      <c r="D309" s="781"/>
      <c r="E309" s="781"/>
      <c r="F309" s="781"/>
      <c r="G309" s="781"/>
      <c r="H309" s="781"/>
      <c r="I309" s="781"/>
      <c r="J309" s="781"/>
      <c r="K309" s="781"/>
      <c r="L309" s="781"/>
      <c r="M309" s="781"/>
      <c r="N309" s="781"/>
      <c r="O309" s="781"/>
      <c r="P309" s="781"/>
      <c r="Q309" s="781"/>
      <c r="R309" s="820"/>
      <c r="S309" s="781"/>
    </row>
    <row r="310" spans="3:19">
      <c r="C310" s="781"/>
      <c r="D310" s="781"/>
      <c r="E310" s="781"/>
      <c r="F310" s="781"/>
      <c r="G310" s="781"/>
      <c r="H310" s="781"/>
      <c r="I310" s="781"/>
      <c r="J310" s="781"/>
      <c r="K310" s="781"/>
      <c r="L310" s="781"/>
      <c r="M310" s="781"/>
      <c r="N310" s="781"/>
      <c r="O310" s="781"/>
      <c r="P310" s="781"/>
      <c r="Q310" s="781"/>
      <c r="R310" s="820"/>
      <c r="S310" s="781"/>
    </row>
    <row r="311" spans="3:19">
      <c r="C311" s="781"/>
      <c r="D311" s="781"/>
      <c r="E311" s="781"/>
      <c r="F311" s="781"/>
      <c r="G311" s="781"/>
      <c r="H311" s="781"/>
      <c r="I311" s="781"/>
      <c r="J311" s="781"/>
      <c r="K311" s="781"/>
      <c r="L311" s="781"/>
      <c r="M311" s="781"/>
      <c r="N311" s="781"/>
      <c r="O311" s="781"/>
      <c r="P311" s="781"/>
      <c r="Q311" s="781"/>
      <c r="R311" s="820"/>
      <c r="S311" s="781"/>
    </row>
    <row r="312" spans="3:19">
      <c r="C312" s="781"/>
      <c r="D312" s="781"/>
      <c r="E312" s="781"/>
      <c r="F312" s="781"/>
      <c r="G312" s="781"/>
      <c r="H312" s="781"/>
      <c r="I312" s="781"/>
      <c r="J312" s="781"/>
      <c r="K312" s="781"/>
      <c r="L312" s="781"/>
      <c r="M312" s="781"/>
      <c r="N312" s="781"/>
      <c r="O312" s="781"/>
      <c r="P312" s="781"/>
      <c r="Q312" s="781"/>
      <c r="R312" s="820"/>
      <c r="S312" s="781"/>
    </row>
    <row r="313" spans="3:19">
      <c r="C313" s="781"/>
      <c r="D313" s="781"/>
      <c r="E313" s="781"/>
      <c r="F313" s="781"/>
      <c r="G313" s="781"/>
      <c r="H313" s="781"/>
      <c r="I313" s="781"/>
      <c r="J313" s="781"/>
      <c r="K313" s="781"/>
      <c r="L313" s="781"/>
      <c r="M313" s="781"/>
      <c r="N313" s="781"/>
      <c r="O313" s="781"/>
      <c r="P313" s="781"/>
      <c r="Q313" s="781"/>
      <c r="R313" s="820"/>
      <c r="S313" s="781"/>
    </row>
    <row r="314" spans="3:19">
      <c r="C314" s="781"/>
      <c r="D314" s="781"/>
      <c r="E314" s="781"/>
      <c r="F314" s="781"/>
      <c r="G314" s="781"/>
      <c r="H314" s="781"/>
      <c r="I314" s="781"/>
      <c r="J314" s="781"/>
      <c r="K314" s="781"/>
      <c r="L314" s="781"/>
      <c r="M314" s="781"/>
      <c r="N314" s="781"/>
      <c r="O314" s="781"/>
      <c r="P314" s="781"/>
      <c r="Q314" s="781"/>
      <c r="R314" s="820"/>
      <c r="S314" s="781"/>
    </row>
    <row r="315" spans="3:19">
      <c r="C315" s="781"/>
      <c r="D315" s="781"/>
      <c r="E315" s="781"/>
      <c r="F315" s="781"/>
      <c r="G315" s="781"/>
      <c r="H315" s="781"/>
      <c r="I315" s="781"/>
      <c r="J315" s="781"/>
      <c r="K315" s="781"/>
      <c r="L315" s="781"/>
      <c r="M315" s="781"/>
      <c r="N315" s="781"/>
      <c r="O315" s="781"/>
      <c r="P315" s="781"/>
      <c r="Q315" s="781"/>
      <c r="R315" s="820"/>
      <c r="S315" s="781"/>
    </row>
    <row r="316" spans="3:19">
      <c r="C316" s="781"/>
      <c r="D316" s="781"/>
      <c r="E316" s="781"/>
      <c r="F316" s="781"/>
      <c r="G316" s="781"/>
      <c r="H316" s="781"/>
      <c r="I316" s="781"/>
      <c r="J316" s="781"/>
      <c r="K316" s="781"/>
      <c r="L316" s="781"/>
      <c r="M316" s="781"/>
      <c r="N316" s="781"/>
      <c r="O316" s="781"/>
      <c r="P316" s="781"/>
      <c r="Q316" s="781"/>
      <c r="R316" s="820"/>
      <c r="S316" s="781"/>
    </row>
    <row r="317" spans="3:19">
      <c r="C317" s="781"/>
      <c r="D317" s="781"/>
      <c r="E317" s="781"/>
      <c r="F317" s="781"/>
      <c r="G317" s="781"/>
      <c r="H317" s="781"/>
      <c r="I317" s="781"/>
      <c r="J317" s="781"/>
      <c r="K317" s="781"/>
      <c r="L317" s="781"/>
      <c r="M317" s="781"/>
      <c r="N317" s="781"/>
      <c r="O317" s="781"/>
      <c r="P317" s="781"/>
      <c r="Q317" s="781"/>
      <c r="R317" s="820"/>
      <c r="S317" s="781"/>
    </row>
    <row r="318" spans="3:19">
      <c r="C318" s="781"/>
      <c r="D318" s="781"/>
      <c r="E318" s="781"/>
      <c r="F318" s="781"/>
      <c r="G318" s="781"/>
      <c r="H318" s="781"/>
      <c r="I318" s="781"/>
      <c r="J318" s="781"/>
      <c r="K318" s="781"/>
      <c r="L318" s="781"/>
      <c r="M318" s="781"/>
      <c r="N318" s="781"/>
      <c r="O318" s="781"/>
      <c r="P318" s="781"/>
      <c r="Q318" s="781"/>
      <c r="R318" s="820"/>
      <c r="S318" s="781"/>
    </row>
    <row r="319" spans="3:19">
      <c r="C319" s="781"/>
      <c r="D319" s="781"/>
      <c r="E319" s="781"/>
      <c r="F319" s="781"/>
      <c r="G319" s="781"/>
      <c r="H319" s="781"/>
      <c r="I319" s="781"/>
      <c r="J319" s="781"/>
      <c r="K319" s="781"/>
      <c r="L319" s="781"/>
      <c r="M319" s="781"/>
      <c r="N319" s="781"/>
      <c r="O319" s="781"/>
      <c r="P319" s="781"/>
      <c r="Q319" s="781"/>
      <c r="R319" s="820"/>
      <c r="S319" s="781"/>
    </row>
    <row r="320" spans="3:19">
      <c r="C320" s="781"/>
      <c r="D320" s="781"/>
      <c r="E320" s="781"/>
      <c r="F320" s="781"/>
      <c r="G320" s="781"/>
      <c r="H320" s="781"/>
      <c r="I320" s="781"/>
      <c r="J320" s="781"/>
      <c r="K320" s="781"/>
      <c r="L320" s="781"/>
      <c r="M320" s="781"/>
      <c r="N320" s="781"/>
      <c r="O320" s="781"/>
      <c r="P320" s="781"/>
      <c r="Q320" s="781"/>
      <c r="R320" s="820"/>
      <c r="S320" s="781"/>
    </row>
    <row r="321" spans="3:19">
      <c r="C321" s="781"/>
      <c r="D321" s="781"/>
      <c r="E321" s="781"/>
      <c r="F321" s="781"/>
      <c r="G321" s="781"/>
      <c r="H321" s="781"/>
      <c r="I321" s="781"/>
      <c r="J321" s="781"/>
      <c r="K321" s="781"/>
      <c r="L321" s="781"/>
      <c r="M321" s="781"/>
      <c r="N321" s="781"/>
      <c r="O321" s="781"/>
      <c r="P321" s="781"/>
      <c r="Q321" s="781"/>
      <c r="R321" s="820"/>
      <c r="S321" s="781"/>
    </row>
    <row r="322" spans="3:19">
      <c r="C322" s="781"/>
      <c r="D322" s="781"/>
      <c r="E322" s="781"/>
      <c r="F322" s="781"/>
      <c r="G322" s="781"/>
      <c r="H322" s="781"/>
      <c r="I322" s="781"/>
      <c r="J322" s="781"/>
      <c r="K322" s="781"/>
      <c r="L322" s="781"/>
      <c r="M322" s="781"/>
      <c r="N322" s="781"/>
      <c r="O322" s="781"/>
      <c r="P322" s="781"/>
      <c r="Q322" s="781"/>
      <c r="R322" s="820"/>
      <c r="S322" s="781"/>
    </row>
    <row r="323" spans="3:19">
      <c r="C323" s="781"/>
      <c r="D323" s="781"/>
      <c r="E323" s="781"/>
      <c r="F323" s="781"/>
      <c r="G323" s="781"/>
      <c r="H323" s="781"/>
      <c r="I323" s="781"/>
      <c r="J323" s="781"/>
      <c r="K323" s="781"/>
      <c r="L323" s="781"/>
      <c r="M323" s="781"/>
      <c r="N323" s="781"/>
      <c r="O323" s="781"/>
      <c r="P323" s="781"/>
      <c r="Q323" s="781"/>
      <c r="R323" s="820"/>
      <c r="S323" s="781"/>
    </row>
    <row r="324" spans="3:19">
      <c r="C324" s="781"/>
      <c r="D324" s="781"/>
      <c r="E324" s="781"/>
      <c r="F324" s="781"/>
      <c r="G324" s="781"/>
      <c r="H324" s="781"/>
      <c r="I324" s="781"/>
      <c r="J324" s="781"/>
      <c r="K324" s="781"/>
      <c r="L324" s="781"/>
      <c r="M324" s="781"/>
      <c r="N324" s="781"/>
      <c r="O324" s="781"/>
      <c r="P324" s="781"/>
      <c r="Q324" s="781"/>
      <c r="R324" s="820"/>
      <c r="S324" s="781"/>
    </row>
    <row r="325" spans="3:19">
      <c r="C325" s="781"/>
      <c r="D325" s="781"/>
      <c r="E325" s="781"/>
      <c r="F325" s="781"/>
      <c r="G325" s="781"/>
      <c r="H325" s="781"/>
      <c r="I325" s="781"/>
      <c r="J325" s="781"/>
      <c r="K325" s="781"/>
      <c r="L325" s="781"/>
      <c r="M325" s="781"/>
      <c r="N325" s="781"/>
      <c r="O325" s="781"/>
      <c r="P325" s="781"/>
      <c r="Q325" s="781"/>
      <c r="R325" s="820"/>
      <c r="S325" s="781"/>
    </row>
    <row r="326" spans="3:19">
      <c r="C326" s="781"/>
      <c r="D326" s="781"/>
      <c r="E326" s="781"/>
      <c r="F326" s="781"/>
      <c r="G326" s="781"/>
      <c r="H326" s="781"/>
      <c r="I326" s="781"/>
      <c r="J326" s="781"/>
      <c r="K326" s="781"/>
      <c r="L326" s="781"/>
      <c r="M326" s="781"/>
      <c r="N326" s="781"/>
      <c r="O326" s="781"/>
      <c r="P326" s="781"/>
      <c r="Q326" s="781"/>
      <c r="R326" s="820"/>
      <c r="S326" s="781"/>
    </row>
    <row r="327" spans="3:19">
      <c r="C327" s="781"/>
      <c r="D327" s="781"/>
      <c r="E327" s="781"/>
      <c r="F327" s="781"/>
      <c r="G327" s="781"/>
      <c r="H327" s="781"/>
      <c r="I327" s="781"/>
      <c r="J327" s="781"/>
      <c r="K327" s="781"/>
      <c r="L327" s="781"/>
      <c r="M327" s="781"/>
      <c r="N327" s="781"/>
      <c r="O327" s="781"/>
      <c r="P327" s="781"/>
      <c r="Q327" s="781"/>
      <c r="R327" s="820"/>
      <c r="S327" s="781"/>
    </row>
    <row r="328" spans="3:19">
      <c r="C328" s="781"/>
      <c r="D328" s="781"/>
      <c r="E328" s="781"/>
      <c r="F328" s="781"/>
      <c r="G328" s="781"/>
      <c r="H328" s="781"/>
      <c r="I328" s="781"/>
      <c r="J328" s="781"/>
      <c r="K328" s="781"/>
      <c r="L328" s="781"/>
      <c r="M328" s="781"/>
      <c r="N328" s="781"/>
      <c r="O328" s="781"/>
      <c r="P328" s="781"/>
      <c r="Q328" s="781"/>
      <c r="R328" s="820"/>
      <c r="S328" s="781"/>
    </row>
    <row r="329" spans="3:19">
      <c r="C329" s="781"/>
      <c r="D329" s="781"/>
      <c r="E329" s="781"/>
      <c r="F329" s="781"/>
      <c r="G329" s="781"/>
      <c r="H329" s="781"/>
      <c r="I329" s="781"/>
      <c r="J329" s="781"/>
      <c r="K329" s="781"/>
      <c r="L329" s="781"/>
      <c r="M329" s="781"/>
      <c r="N329" s="781"/>
      <c r="O329" s="781"/>
      <c r="P329" s="781"/>
      <c r="Q329" s="781"/>
      <c r="R329" s="820"/>
      <c r="S329" s="781"/>
    </row>
    <row r="330" spans="3:19">
      <c r="C330" s="781"/>
      <c r="D330" s="781"/>
      <c r="E330" s="781"/>
      <c r="F330" s="781"/>
      <c r="G330" s="781"/>
      <c r="H330" s="781"/>
      <c r="I330" s="781"/>
      <c r="J330" s="781"/>
      <c r="K330" s="781"/>
      <c r="L330" s="781"/>
      <c r="M330" s="781"/>
      <c r="N330" s="781"/>
      <c r="O330" s="781"/>
      <c r="P330" s="781"/>
      <c r="Q330" s="781"/>
      <c r="R330" s="820"/>
      <c r="S330" s="781"/>
    </row>
    <row r="331" spans="3:19">
      <c r="C331" s="781"/>
      <c r="D331" s="781"/>
      <c r="E331" s="781"/>
      <c r="F331" s="781"/>
      <c r="G331" s="781"/>
      <c r="H331" s="781"/>
      <c r="I331" s="781"/>
      <c r="J331" s="781"/>
      <c r="K331" s="781"/>
      <c r="L331" s="781"/>
      <c r="M331" s="781"/>
      <c r="N331" s="781"/>
      <c r="O331" s="781"/>
      <c r="P331" s="781"/>
      <c r="Q331" s="781"/>
      <c r="R331" s="820"/>
      <c r="S331" s="781"/>
    </row>
    <row r="332" spans="3:19">
      <c r="C332" s="781"/>
      <c r="D332" s="781"/>
      <c r="E332" s="781"/>
      <c r="F332" s="781"/>
      <c r="G332" s="781"/>
      <c r="H332" s="781"/>
      <c r="I332" s="781"/>
      <c r="J332" s="781"/>
      <c r="K332" s="781"/>
      <c r="L332" s="781"/>
      <c r="M332" s="781"/>
      <c r="N332" s="781"/>
      <c r="O332" s="781"/>
      <c r="P332" s="781"/>
      <c r="Q332" s="781"/>
      <c r="R332" s="820"/>
      <c r="S332" s="781"/>
    </row>
    <row r="333" spans="3:19">
      <c r="C333" s="781"/>
      <c r="D333" s="781"/>
      <c r="E333" s="781"/>
      <c r="F333" s="781"/>
      <c r="G333" s="781"/>
      <c r="H333" s="781"/>
      <c r="I333" s="781"/>
      <c r="J333" s="781"/>
      <c r="K333" s="781"/>
      <c r="L333" s="781"/>
      <c r="M333" s="781"/>
      <c r="N333" s="781"/>
      <c r="O333" s="781"/>
      <c r="P333" s="781"/>
      <c r="Q333" s="781"/>
      <c r="R333" s="820"/>
      <c r="S333" s="781"/>
    </row>
    <row r="334" spans="3:19">
      <c r="C334" s="781"/>
      <c r="D334" s="781"/>
      <c r="E334" s="781"/>
      <c r="F334" s="781"/>
      <c r="G334" s="781"/>
      <c r="H334" s="781"/>
      <c r="I334" s="781"/>
      <c r="J334" s="781"/>
      <c r="K334" s="781"/>
      <c r="L334" s="781"/>
      <c r="M334" s="781"/>
      <c r="N334" s="781"/>
      <c r="O334" s="781"/>
      <c r="P334" s="781"/>
      <c r="Q334" s="781"/>
      <c r="R334" s="820"/>
      <c r="S334" s="781"/>
    </row>
    <row r="335" spans="3:19">
      <c r="C335" s="781"/>
      <c r="D335" s="781"/>
      <c r="E335" s="781"/>
      <c r="F335" s="781"/>
      <c r="G335" s="781"/>
      <c r="H335" s="781"/>
      <c r="I335" s="781"/>
      <c r="J335" s="781"/>
      <c r="K335" s="781"/>
      <c r="L335" s="781"/>
      <c r="M335" s="781"/>
      <c r="N335" s="781"/>
      <c r="O335" s="781"/>
      <c r="P335" s="781"/>
      <c r="Q335" s="781"/>
      <c r="R335" s="820"/>
      <c r="S335" s="781"/>
    </row>
    <row r="336" spans="3:19">
      <c r="C336" s="781"/>
      <c r="D336" s="781"/>
      <c r="E336" s="781"/>
      <c r="F336" s="781"/>
      <c r="G336" s="781"/>
      <c r="H336" s="781"/>
      <c r="I336" s="781"/>
      <c r="J336" s="781"/>
      <c r="K336" s="781"/>
      <c r="L336" s="781"/>
      <c r="M336" s="781"/>
      <c r="N336" s="781"/>
      <c r="O336" s="781"/>
      <c r="P336" s="781"/>
      <c r="Q336" s="781"/>
      <c r="R336" s="820"/>
      <c r="S336" s="781"/>
    </row>
  </sheetData>
  <mergeCells count="9">
    <mergeCell ref="C70:Q70"/>
    <mergeCell ref="C71:Q71"/>
    <mergeCell ref="C72:D72"/>
    <mergeCell ref="E1:Q1"/>
    <mergeCell ref="P3:Q3"/>
    <mergeCell ref="E6:J6"/>
    <mergeCell ref="K6:Q6"/>
    <mergeCell ref="C34:D34"/>
    <mergeCell ref="C56:D56"/>
  </mergeCells>
  <conditionalFormatting sqref="E7:Q7">
    <cfRule type="cellIs" dxfId="6"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dimension ref="A1:T68"/>
  <sheetViews>
    <sheetView zoomScaleNormal="100" workbookViewId="0"/>
  </sheetViews>
  <sheetFormatPr defaultRowHeight="12.75"/>
  <cols>
    <col min="1" max="1" width="1" style="130" customWidth="1"/>
    <col min="2" max="2" width="2.5703125" style="130" customWidth="1"/>
    <col min="3" max="3" width="1" style="130" customWidth="1"/>
    <col min="4" max="4" width="13" style="130" customWidth="1"/>
    <col min="5" max="6" width="16" style="130" customWidth="1"/>
    <col min="7" max="9" width="15.7109375" style="130" customWidth="1"/>
    <col min="10" max="10" width="0.85546875" style="130" customWidth="1"/>
    <col min="11" max="11" width="2.5703125" style="130" customWidth="1"/>
    <col min="12" max="12" width="1" style="130" customWidth="1"/>
    <col min="13" max="13" width="9.140625" style="1486"/>
    <col min="14" max="20" width="9.140625" style="1487"/>
    <col min="21" max="235" width="9.140625" style="130"/>
    <col min="236" max="236" width="1" style="130" customWidth="1"/>
    <col min="237" max="237" width="2.5703125" style="130" customWidth="1"/>
    <col min="238" max="238" width="2.42578125" style="130" customWidth="1"/>
    <col min="239" max="239" width="11.42578125" style="130" customWidth="1"/>
    <col min="240" max="240" width="1.140625" style="130" customWidth="1"/>
    <col min="241" max="241" width="12.85546875" style="130" customWidth="1"/>
    <col min="242" max="242" width="1.140625" style="130" customWidth="1"/>
    <col min="243" max="244" width="12.85546875" style="130" customWidth="1"/>
    <col min="245" max="245" width="1.140625" style="130" customWidth="1"/>
    <col min="246" max="248" width="12.85546875" style="130" customWidth="1"/>
    <col min="249" max="249" width="0.85546875" style="130" customWidth="1"/>
    <col min="250" max="250" width="2.5703125" style="130" customWidth="1"/>
    <col min="251" max="251" width="1" style="130" customWidth="1"/>
    <col min="252" max="491" width="9.140625" style="130"/>
    <col min="492" max="492" width="1" style="130" customWidth="1"/>
    <col min="493" max="493" width="2.5703125" style="130" customWidth="1"/>
    <col min="494" max="494" width="2.42578125" style="130" customWidth="1"/>
    <col min="495" max="495" width="11.42578125" style="130" customWidth="1"/>
    <col min="496" max="496" width="1.140625" style="130" customWidth="1"/>
    <col min="497" max="497" width="12.85546875" style="130" customWidth="1"/>
    <col min="498" max="498" width="1.140625" style="130" customWidth="1"/>
    <col min="499" max="500" width="12.85546875" style="130" customWidth="1"/>
    <col min="501" max="501" width="1.140625" style="130" customWidth="1"/>
    <col min="502" max="504" width="12.85546875" style="130" customWidth="1"/>
    <col min="505" max="505" width="0.85546875" style="130" customWidth="1"/>
    <col min="506" max="506" width="2.5703125" style="130" customWidth="1"/>
    <col min="507" max="507" width="1" style="130" customWidth="1"/>
    <col min="508" max="747" width="9.140625" style="130"/>
    <col min="748" max="748" width="1" style="130" customWidth="1"/>
    <col min="749" max="749" width="2.5703125" style="130" customWidth="1"/>
    <col min="750" max="750" width="2.42578125" style="130" customWidth="1"/>
    <col min="751" max="751" width="11.42578125" style="130" customWidth="1"/>
    <col min="752" max="752" width="1.140625" style="130" customWidth="1"/>
    <col min="753" max="753" width="12.85546875" style="130" customWidth="1"/>
    <col min="754" max="754" width="1.140625" style="130" customWidth="1"/>
    <col min="755" max="756" width="12.85546875" style="130" customWidth="1"/>
    <col min="757" max="757" width="1.140625" style="130" customWidth="1"/>
    <col min="758" max="760" width="12.85546875" style="130" customWidth="1"/>
    <col min="761" max="761" width="0.85546875" style="130" customWidth="1"/>
    <col min="762" max="762" width="2.5703125" style="130" customWidth="1"/>
    <col min="763" max="763" width="1" style="130" customWidth="1"/>
    <col min="764" max="1003" width="9.140625" style="130"/>
    <col min="1004" max="1004" width="1" style="130" customWidth="1"/>
    <col min="1005" max="1005" width="2.5703125" style="130" customWidth="1"/>
    <col min="1006" max="1006" width="2.42578125" style="130" customWidth="1"/>
    <col min="1007" max="1007" width="11.42578125" style="130" customWidth="1"/>
    <col min="1008" max="1008" width="1.140625" style="130" customWidth="1"/>
    <col min="1009" max="1009" width="12.85546875" style="130" customWidth="1"/>
    <col min="1010" max="1010" width="1.140625" style="130" customWidth="1"/>
    <col min="1011" max="1012" width="12.85546875" style="130" customWidth="1"/>
    <col min="1013" max="1013" width="1.140625" style="130" customWidth="1"/>
    <col min="1014" max="1016" width="12.85546875" style="130" customWidth="1"/>
    <col min="1017" max="1017" width="0.85546875" style="130" customWidth="1"/>
    <col min="1018" max="1018" width="2.5703125" style="130" customWidth="1"/>
    <col min="1019" max="1019" width="1" style="130" customWidth="1"/>
    <col min="1020" max="1259" width="9.140625" style="130"/>
    <col min="1260" max="1260" width="1" style="130" customWidth="1"/>
    <col min="1261" max="1261" width="2.5703125" style="130" customWidth="1"/>
    <col min="1262" max="1262" width="2.42578125" style="130" customWidth="1"/>
    <col min="1263" max="1263" width="11.42578125" style="130" customWidth="1"/>
    <col min="1264" max="1264" width="1.140625" style="130" customWidth="1"/>
    <col min="1265" max="1265" width="12.85546875" style="130" customWidth="1"/>
    <col min="1266" max="1266" width="1.140625" style="130" customWidth="1"/>
    <col min="1267" max="1268" width="12.85546875" style="130" customWidth="1"/>
    <col min="1269" max="1269" width="1.140625" style="130" customWidth="1"/>
    <col min="1270" max="1272" width="12.85546875" style="130" customWidth="1"/>
    <col min="1273" max="1273" width="0.85546875" style="130" customWidth="1"/>
    <col min="1274" max="1274" width="2.5703125" style="130" customWidth="1"/>
    <col min="1275" max="1275" width="1" style="130" customWidth="1"/>
    <col min="1276" max="1515" width="9.140625" style="130"/>
    <col min="1516" max="1516" width="1" style="130" customWidth="1"/>
    <col min="1517" max="1517" width="2.5703125" style="130" customWidth="1"/>
    <col min="1518" max="1518" width="2.42578125" style="130" customWidth="1"/>
    <col min="1519" max="1519" width="11.42578125" style="130" customWidth="1"/>
    <col min="1520" max="1520" width="1.140625" style="130" customWidth="1"/>
    <col min="1521" max="1521" width="12.85546875" style="130" customWidth="1"/>
    <col min="1522" max="1522" width="1.140625" style="130" customWidth="1"/>
    <col min="1523" max="1524" width="12.85546875" style="130" customWidth="1"/>
    <col min="1525" max="1525" width="1.140625" style="130" customWidth="1"/>
    <col min="1526" max="1528" width="12.85546875" style="130" customWidth="1"/>
    <col min="1529" max="1529" width="0.85546875" style="130" customWidth="1"/>
    <col min="1530" max="1530" width="2.5703125" style="130" customWidth="1"/>
    <col min="1531" max="1531" width="1" style="130" customWidth="1"/>
    <col min="1532" max="1771" width="9.140625" style="130"/>
    <col min="1772" max="1772" width="1" style="130" customWidth="1"/>
    <col min="1773" max="1773" width="2.5703125" style="130" customWidth="1"/>
    <col min="1774" max="1774" width="2.42578125" style="130" customWidth="1"/>
    <col min="1775" max="1775" width="11.42578125" style="130" customWidth="1"/>
    <col min="1776" max="1776" width="1.140625" style="130" customWidth="1"/>
    <col min="1777" max="1777" width="12.85546875" style="130" customWidth="1"/>
    <col min="1778" max="1778" width="1.140625" style="130" customWidth="1"/>
    <col min="1779" max="1780" width="12.85546875" style="130" customWidth="1"/>
    <col min="1781" max="1781" width="1.140625" style="130" customWidth="1"/>
    <col min="1782" max="1784" width="12.85546875" style="130" customWidth="1"/>
    <col min="1785" max="1785" width="0.85546875" style="130" customWidth="1"/>
    <col min="1786" max="1786" width="2.5703125" style="130" customWidth="1"/>
    <col min="1787" max="1787" width="1" style="130" customWidth="1"/>
    <col min="1788" max="2027" width="9.140625" style="130"/>
    <col min="2028" max="2028" width="1" style="130" customWidth="1"/>
    <col min="2029" max="2029" width="2.5703125" style="130" customWidth="1"/>
    <col min="2030" max="2030" width="2.42578125" style="130" customWidth="1"/>
    <col min="2031" max="2031" width="11.42578125" style="130" customWidth="1"/>
    <col min="2032" max="2032" width="1.140625" style="130" customWidth="1"/>
    <col min="2033" max="2033" width="12.85546875" style="130" customWidth="1"/>
    <col min="2034" max="2034" width="1.140625" style="130" customWidth="1"/>
    <col min="2035" max="2036" width="12.85546875" style="130" customWidth="1"/>
    <col min="2037" max="2037" width="1.140625" style="130" customWidth="1"/>
    <col min="2038" max="2040" width="12.85546875" style="130" customWidth="1"/>
    <col min="2041" max="2041" width="0.85546875" style="130" customWidth="1"/>
    <col min="2042" max="2042" width="2.5703125" style="130" customWidth="1"/>
    <col min="2043" max="2043" width="1" style="130" customWidth="1"/>
    <col min="2044" max="2283" width="9.140625" style="130"/>
    <col min="2284" max="2284" width="1" style="130" customWidth="1"/>
    <col min="2285" max="2285" width="2.5703125" style="130" customWidth="1"/>
    <col min="2286" max="2286" width="2.42578125" style="130" customWidth="1"/>
    <col min="2287" max="2287" width="11.42578125" style="130" customWidth="1"/>
    <col min="2288" max="2288" width="1.140625" style="130" customWidth="1"/>
    <col min="2289" max="2289" width="12.85546875" style="130" customWidth="1"/>
    <col min="2290" max="2290" width="1.140625" style="130" customWidth="1"/>
    <col min="2291" max="2292" width="12.85546875" style="130" customWidth="1"/>
    <col min="2293" max="2293" width="1.140625" style="130" customWidth="1"/>
    <col min="2294" max="2296" width="12.85546875" style="130" customWidth="1"/>
    <col min="2297" max="2297" width="0.85546875" style="130" customWidth="1"/>
    <col min="2298" max="2298" width="2.5703125" style="130" customWidth="1"/>
    <col min="2299" max="2299" width="1" style="130" customWidth="1"/>
    <col min="2300" max="2539" width="9.140625" style="130"/>
    <col min="2540" max="2540" width="1" style="130" customWidth="1"/>
    <col min="2541" max="2541" width="2.5703125" style="130" customWidth="1"/>
    <col min="2542" max="2542" width="2.42578125" style="130" customWidth="1"/>
    <col min="2543" max="2543" width="11.42578125" style="130" customWidth="1"/>
    <col min="2544" max="2544" width="1.140625" style="130" customWidth="1"/>
    <col min="2545" max="2545" width="12.85546875" style="130" customWidth="1"/>
    <col min="2546" max="2546" width="1.140625" style="130" customWidth="1"/>
    <col min="2547" max="2548" width="12.85546875" style="130" customWidth="1"/>
    <col min="2549" max="2549" width="1.140625" style="130" customWidth="1"/>
    <col min="2550" max="2552" width="12.85546875" style="130" customWidth="1"/>
    <col min="2553" max="2553" width="0.85546875" style="130" customWidth="1"/>
    <col min="2554" max="2554" width="2.5703125" style="130" customWidth="1"/>
    <col min="2555" max="2555" width="1" style="130" customWidth="1"/>
    <col min="2556" max="2795" width="9.140625" style="130"/>
    <col min="2796" max="2796" width="1" style="130" customWidth="1"/>
    <col min="2797" max="2797" width="2.5703125" style="130" customWidth="1"/>
    <col min="2798" max="2798" width="2.42578125" style="130" customWidth="1"/>
    <col min="2799" max="2799" width="11.42578125" style="130" customWidth="1"/>
    <col min="2800" max="2800" width="1.140625" style="130" customWidth="1"/>
    <col min="2801" max="2801" width="12.85546875" style="130" customWidth="1"/>
    <col min="2802" max="2802" width="1.140625" style="130" customWidth="1"/>
    <col min="2803" max="2804" width="12.85546875" style="130" customWidth="1"/>
    <col min="2805" max="2805" width="1.140625" style="130" customWidth="1"/>
    <col min="2806" max="2808" width="12.85546875" style="130" customWidth="1"/>
    <col min="2809" max="2809" width="0.85546875" style="130" customWidth="1"/>
    <col min="2810" max="2810" width="2.5703125" style="130" customWidth="1"/>
    <col min="2811" max="2811" width="1" style="130" customWidth="1"/>
    <col min="2812" max="3051" width="9.140625" style="130"/>
    <col min="3052" max="3052" width="1" style="130" customWidth="1"/>
    <col min="3053" max="3053" width="2.5703125" style="130" customWidth="1"/>
    <col min="3054" max="3054" width="2.42578125" style="130" customWidth="1"/>
    <col min="3055" max="3055" width="11.42578125" style="130" customWidth="1"/>
    <col min="3056" max="3056" width="1.140625" style="130" customWidth="1"/>
    <col min="3057" max="3057" width="12.85546875" style="130" customWidth="1"/>
    <col min="3058" max="3058" width="1.140625" style="130" customWidth="1"/>
    <col min="3059" max="3060" width="12.85546875" style="130" customWidth="1"/>
    <col min="3061" max="3061" width="1.140625" style="130" customWidth="1"/>
    <col min="3062" max="3064" width="12.85546875" style="130" customWidth="1"/>
    <col min="3065" max="3065" width="0.85546875" style="130" customWidth="1"/>
    <col min="3066" max="3066" width="2.5703125" style="130" customWidth="1"/>
    <col min="3067" max="3067" width="1" style="130" customWidth="1"/>
    <col min="3068" max="3307" width="9.140625" style="130"/>
    <col min="3308" max="3308" width="1" style="130" customWidth="1"/>
    <col min="3309" max="3309" width="2.5703125" style="130" customWidth="1"/>
    <col min="3310" max="3310" width="2.42578125" style="130" customWidth="1"/>
    <col min="3311" max="3311" width="11.42578125" style="130" customWidth="1"/>
    <col min="3312" max="3312" width="1.140625" style="130" customWidth="1"/>
    <col min="3313" max="3313" width="12.85546875" style="130" customWidth="1"/>
    <col min="3314" max="3314" width="1.140625" style="130" customWidth="1"/>
    <col min="3315" max="3316" width="12.85546875" style="130" customWidth="1"/>
    <col min="3317" max="3317" width="1.140625" style="130" customWidth="1"/>
    <col min="3318" max="3320" width="12.85546875" style="130" customWidth="1"/>
    <col min="3321" max="3321" width="0.85546875" style="130" customWidth="1"/>
    <col min="3322" max="3322" width="2.5703125" style="130" customWidth="1"/>
    <col min="3323" max="3323" width="1" style="130" customWidth="1"/>
    <col min="3324" max="3563" width="9.140625" style="130"/>
    <col min="3564" max="3564" width="1" style="130" customWidth="1"/>
    <col min="3565" max="3565" width="2.5703125" style="130" customWidth="1"/>
    <col min="3566" max="3566" width="2.42578125" style="130" customWidth="1"/>
    <col min="3567" max="3567" width="11.42578125" style="130" customWidth="1"/>
    <col min="3568" max="3568" width="1.140625" style="130" customWidth="1"/>
    <col min="3569" max="3569" width="12.85546875" style="130" customWidth="1"/>
    <col min="3570" max="3570" width="1.140625" style="130" customWidth="1"/>
    <col min="3571" max="3572" width="12.85546875" style="130" customWidth="1"/>
    <col min="3573" max="3573" width="1.140625" style="130" customWidth="1"/>
    <col min="3574" max="3576" width="12.85546875" style="130" customWidth="1"/>
    <col min="3577" max="3577" width="0.85546875" style="130" customWidth="1"/>
    <col min="3578" max="3578" width="2.5703125" style="130" customWidth="1"/>
    <col min="3579" max="3579" width="1" style="130" customWidth="1"/>
    <col min="3580" max="3819" width="9.140625" style="130"/>
    <col min="3820" max="3820" width="1" style="130" customWidth="1"/>
    <col min="3821" max="3821" width="2.5703125" style="130" customWidth="1"/>
    <col min="3822" max="3822" width="2.42578125" style="130" customWidth="1"/>
    <col min="3823" max="3823" width="11.42578125" style="130" customWidth="1"/>
    <col min="3824" max="3824" width="1.140625" style="130" customWidth="1"/>
    <col min="3825" max="3825" width="12.85546875" style="130" customWidth="1"/>
    <col min="3826" max="3826" width="1.140625" style="130" customWidth="1"/>
    <col min="3827" max="3828" width="12.85546875" style="130" customWidth="1"/>
    <col min="3829" max="3829" width="1.140625" style="130" customWidth="1"/>
    <col min="3830" max="3832" width="12.85546875" style="130" customWidth="1"/>
    <col min="3833" max="3833" width="0.85546875" style="130" customWidth="1"/>
    <col min="3834" max="3834" width="2.5703125" style="130" customWidth="1"/>
    <col min="3835" max="3835" width="1" style="130" customWidth="1"/>
    <col min="3836" max="4075" width="9.140625" style="130"/>
    <col min="4076" max="4076" width="1" style="130" customWidth="1"/>
    <col min="4077" max="4077" width="2.5703125" style="130" customWidth="1"/>
    <col min="4078" max="4078" width="2.42578125" style="130" customWidth="1"/>
    <col min="4079" max="4079" width="11.42578125" style="130" customWidth="1"/>
    <col min="4080" max="4080" width="1.140625" style="130" customWidth="1"/>
    <col min="4081" max="4081" width="12.85546875" style="130" customWidth="1"/>
    <col min="4082" max="4082" width="1.140625" style="130" customWidth="1"/>
    <col min="4083" max="4084" width="12.85546875" style="130" customWidth="1"/>
    <col min="4085" max="4085" width="1.140625" style="130" customWidth="1"/>
    <col min="4086" max="4088" width="12.85546875" style="130" customWidth="1"/>
    <col min="4089" max="4089" width="0.85546875" style="130" customWidth="1"/>
    <col min="4090" max="4090" width="2.5703125" style="130" customWidth="1"/>
    <col min="4091" max="4091" width="1" style="130" customWidth="1"/>
    <col min="4092" max="4331" width="9.140625" style="130"/>
    <col min="4332" max="4332" width="1" style="130" customWidth="1"/>
    <col min="4333" max="4333" width="2.5703125" style="130" customWidth="1"/>
    <col min="4334" max="4334" width="2.42578125" style="130" customWidth="1"/>
    <col min="4335" max="4335" width="11.42578125" style="130" customWidth="1"/>
    <col min="4336" max="4336" width="1.140625" style="130" customWidth="1"/>
    <col min="4337" max="4337" width="12.85546875" style="130" customWidth="1"/>
    <col min="4338" max="4338" width="1.140625" style="130" customWidth="1"/>
    <col min="4339" max="4340" width="12.85546875" style="130" customWidth="1"/>
    <col min="4341" max="4341" width="1.140625" style="130" customWidth="1"/>
    <col min="4342" max="4344" width="12.85546875" style="130" customWidth="1"/>
    <col min="4345" max="4345" width="0.85546875" style="130" customWidth="1"/>
    <col min="4346" max="4346" width="2.5703125" style="130" customWidth="1"/>
    <col min="4347" max="4347" width="1" style="130" customWidth="1"/>
    <col min="4348" max="4587" width="9.140625" style="130"/>
    <col min="4588" max="4588" width="1" style="130" customWidth="1"/>
    <col min="4589" max="4589" width="2.5703125" style="130" customWidth="1"/>
    <col min="4590" max="4590" width="2.42578125" style="130" customWidth="1"/>
    <col min="4591" max="4591" width="11.42578125" style="130" customWidth="1"/>
    <col min="4592" max="4592" width="1.140625" style="130" customWidth="1"/>
    <col min="4593" max="4593" width="12.85546875" style="130" customWidth="1"/>
    <col min="4594" max="4594" width="1.140625" style="130" customWidth="1"/>
    <col min="4595" max="4596" width="12.85546875" style="130" customWidth="1"/>
    <col min="4597" max="4597" width="1.140625" style="130" customWidth="1"/>
    <col min="4598" max="4600" width="12.85546875" style="130" customWidth="1"/>
    <col min="4601" max="4601" width="0.85546875" style="130" customWidth="1"/>
    <col min="4602" max="4602" width="2.5703125" style="130" customWidth="1"/>
    <col min="4603" max="4603" width="1" style="130" customWidth="1"/>
    <col min="4604" max="4843" width="9.140625" style="130"/>
    <col min="4844" max="4844" width="1" style="130" customWidth="1"/>
    <col min="4845" max="4845" width="2.5703125" style="130" customWidth="1"/>
    <col min="4846" max="4846" width="2.42578125" style="130" customWidth="1"/>
    <col min="4847" max="4847" width="11.42578125" style="130" customWidth="1"/>
    <col min="4848" max="4848" width="1.140625" style="130" customWidth="1"/>
    <col min="4849" max="4849" width="12.85546875" style="130" customWidth="1"/>
    <col min="4850" max="4850" width="1.140625" style="130" customWidth="1"/>
    <col min="4851" max="4852" width="12.85546875" style="130" customWidth="1"/>
    <col min="4853" max="4853" width="1.140625" style="130" customWidth="1"/>
    <col min="4854" max="4856" width="12.85546875" style="130" customWidth="1"/>
    <col min="4857" max="4857" width="0.85546875" style="130" customWidth="1"/>
    <col min="4858" max="4858" width="2.5703125" style="130" customWidth="1"/>
    <col min="4859" max="4859" width="1" style="130" customWidth="1"/>
    <col min="4860" max="5099" width="9.140625" style="130"/>
    <col min="5100" max="5100" width="1" style="130" customWidth="1"/>
    <col min="5101" max="5101" width="2.5703125" style="130" customWidth="1"/>
    <col min="5102" max="5102" width="2.42578125" style="130" customWidth="1"/>
    <col min="5103" max="5103" width="11.42578125" style="130" customWidth="1"/>
    <col min="5104" max="5104" width="1.140625" style="130" customWidth="1"/>
    <col min="5105" max="5105" width="12.85546875" style="130" customWidth="1"/>
    <col min="5106" max="5106" width="1.140625" style="130" customWidth="1"/>
    <col min="5107" max="5108" width="12.85546875" style="130" customWidth="1"/>
    <col min="5109" max="5109" width="1.140625" style="130" customWidth="1"/>
    <col min="5110" max="5112" width="12.85546875" style="130" customWidth="1"/>
    <col min="5113" max="5113" width="0.85546875" style="130" customWidth="1"/>
    <col min="5114" max="5114" width="2.5703125" style="130" customWidth="1"/>
    <col min="5115" max="5115" width="1" style="130" customWidth="1"/>
    <col min="5116" max="5355" width="9.140625" style="130"/>
    <col min="5356" max="5356" width="1" style="130" customWidth="1"/>
    <col min="5357" max="5357" width="2.5703125" style="130" customWidth="1"/>
    <col min="5358" max="5358" width="2.42578125" style="130" customWidth="1"/>
    <col min="5359" max="5359" width="11.42578125" style="130" customWidth="1"/>
    <col min="5360" max="5360" width="1.140625" style="130" customWidth="1"/>
    <col min="5361" max="5361" width="12.85546875" style="130" customWidth="1"/>
    <col min="5362" max="5362" width="1.140625" style="130" customWidth="1"/>
    <col min="5363" max="5364" width="12.85546875" style="130" customWidth="1"/>
    <col min="5365" max="5365" width="1.140625" style="130" customWidth="1"/>
    <col min="5366" max="5368" width="12.85546875" style="130" customWidth="1"/>
    <col min="5369" max="5369" width="0.85546875" style="130" customWidth="1"/>
    <col min="5370" max="5370" width="2.5703125" style="130" customWidth="1"/>
    <col min="5371" max="5371" width="1" style="130" customWidth="1"/>
    <col min="5372" max="5611" width="9.140625" style="130"/>
    <col min="5612" max="5612" width="1" style="130" customWidth="1"/>
    <col min="5613" max="5613" width="2.5703125" style="130" customWidth="1"/>
    <col min="5614" max="5614" width="2.42578125" style="130" customWidth="1"/>
    <col min="5615" max="5615" width="11.42578125" style="130" customWidth="1"/>
    <col min="5616" max="5616" width="1.140625" style="130" customWidth="1"/>
    <col min="5617" max="5617" width="12.85546875" style="130" customWidth="1"/>
    <col min="5618" max="5618" width="1.140625" style="130" customWidth="1"/>
    <col min="5619" max="5620" width="12.85546875" style="130" customWidth="1"/>
    <col min="5621" max="5621" width="1.140625" style="130" customWidth="1"/>
    <col min="5622" max="5624" width="12.85546875" style="130" customWidth="1"/>
    <col min="5625" max="5625" width="0.85546875" style="130" customWidth="1"/>
    <col min="5626" max="5626" width="2.5703125" style="130" customWidth="1"/>
    <col min="5627" max="5627" width="1" style="130" customWidth="1"/>
    <col min="5628" max="5867" width="9.140625" style="130"/>
    <col min="5868" max="5868" width="1" style="130" customWidth="1"/>
    <col min="5869" max="5869" width="2.5703125" style="130" customWidth="1"/>
    <col min="5870" max="5870" width="2.42578125" style="130" customWidth="1"/>
    <col min="5871" max="5871" width="11.42578125" style="130" customWidth="1"/>
    <col min="5872" max="5872" width="1.140625" style="130" customWidth="1"/>
    <col min="5873" max="5873" width="12.85546875" style="130" customWidth="1"/>
    <col min="5874" max="5874" width="1.140625" style="130" customWidth="1"/>
    <col min="5875" max="5876" width="12.85546875" style="130" customWidth="1"/>
    <col min="5877" max="5877" width="1.140625" style="130" customWidth="1"/>
    <col min="5878" max="5880" width="12.85546875" style="130" customWidth="1"/>
    <col min="5881" max="5881" width="0.85546875" style="130" customWidth="1"/>
    <col min="5882" max="5882" width="2.5703125" style="130" customWidth="1"/>
    <col min="5883" max="5883" width="1" style="130" customWidth="1"/>
    <col min="5884" max="6123" width="9.140625" style="130"/>
    <col min="6124" max="6124" width="1" style="130" customWidth="1"/>
    <col min="6125" max="6125" width="2.5703125" style="130" customWidth="1"/>
    <col min="6126" max="6126" width="2.42578125" style="130" customWidth="1"/>
    <col min="6127" max="6127" width="11.42578125" style="130" customWidth="1"/>
    <col min="6128" max="6128" width="1.140625" style="130" customWidth="1"/>
    <col min="6129" max="6129" width="12.85546875" style="130" customWidth="1"/>
    <col min="6130" max="6130" width="1.140625" style="130" customWidth="1"/>
    <col min="6131" max="6132" width="12.85546875" style="130" customWidth="1"/>
    <col min="6133" max="6133" width="1.140625" style="130" customWidth="1"/>
    <col min="6134" max="6136" width="12.85546875" style="130" customWidth="1"/>
    <col min="6137" max="6137" width="0.85546875" style="130" customWidth="1"/>
    <col min="6138" max="6138" width="2.5703125" style="130" customWidth="1"/>
    <col min="6139" max="6139" width="1" style="130" customWidth="1"/>
    <col min="6140" max="6379" width="9.140625" style="130"/>
    <col min="6380" max="6380" width="1" style="130" customWidth="1"/>
    <col min="6381" max="6381" width="2.5703125" style="130" customWidth="1"/>
    <col min="6382" max="6382" width="2.42578125" style="130" customWidth="1"/>
    <col min="6383" max="6383" width="11.42578125" style="130" customWidth="1"/>
    <col min="6384" max="6384" width="1.140625" style="130" customWidth="1"/>
    <col min="6385" max="6385" width="12.85546875" style="130" customWidth="1"/>
    <col min="6386" max="6386" width="1.140625" style="130" customWidth="1"/>
    <col min="6387" max="6388" width="12.85546875" style="130" customWidth="1"/>
    <col min="6389" max="6389" width="1.140625" style="130" customWidth="1"/>
    <col min="6390" max="6392" width="12.85546875" style="130" customWidth="1"/>
    <col min="6393" max="6393" width="0.85546875" style="130" customWidth="1"/>
    <col min="6394" max="6394" width="2.5703125" style="130" customWidth="1"/>
    <col min="6395" max="6395" width="1" style="130" customWidth="1"/>
    <col min="6396" max="6635" width="9.140625" style="130"/>
    <col min="6636" max="6636" width="1" style="130" customWidth="1"/>
    <col min="6637" max="6637" width="2.5703125" style="130" customWidth="1"/>
    <col min="6638" max="6638" width="2.42578125" style="130" customWidth="1"/>
    <col min="6639" max="6639" width="11.42578125" style="130" customWidth="1"/>
    <col min="6640" max="6640" width="1.140625" style="130" customWidth="1"/>
    <col min="6641" max="6641" width="12.85546875" style="130" customWidth="1"/>
    <col min="6642" max="6642" width="1.140625" style="130" customWidth="1"/>
    <col min="6643" max="6644" width="12.85546875" style="130" customWidth="1"/>
    <col min="6645" max="6645" width="1.140625" style="130" customWidth="1"/>
    <col min="6646" max="6648" width="12.85546875" style="130" customWidth="1"/>
    <col min="6649" max="6649" width="0.85546875" style="130" customWidth="1"/>
    <col min="6650" max="6650" width="2.5703125" style="130" customWidth="1"/>
    <col min="6651" max="6651" width="1" style="130" customWidth="1"/>
    <col min="6652" max="6891" width="9.140625" style="130"/>
    <col min="6892" max="6892" width="1" style="130" customWidth="1"/>
    <col min="6893" max="6893" width="2.5703125" style="130" customWidth="1"/>
    <col min="6894" max="6894" width="2.42578125" style="130" customWidth="1"/>
    <col min="6895" max="6895" width="11.42578125" style="130" customWidth="1"/>
    <col min="6896" max="6896" width="1.140625" style="130" customWidth="1"/>
    <col min="6897" max="6897" width="12.85546875" style="130" customWidth="1"/>
    <col min="6898" max="6898" width="1.140625" style="130" customWidth="1"/>
    <col min="6899" max="6900" width="12.85546875" style="130" customWidth="1"/>
    <col min="6901" max="6901" width="1.140625" style="130" customWidth="1"/>
    <col min="6902" max="6904" width="12.85546875" style="130" customWidth="1"/>
    <col min="6905" max="6905" width="0.85546875" style="130" customWidth="1"/>
    <col min="6906" max="6906" width="2.5703125" style="130" customWidth="1"/>
    <col min="6907" max="6907" width="1" style="130" customWidth="1"/>
    <col min="6908" max="7147" width="9.140625" style="130"/>
    <col min="7148" max="7148" width="1" style="130" customWidth="1"/>
    <col min="7149" max="7149" width="2.5703125" style="130" customWidth="1"/>
    <col min="7150" max="7150" width="2.42578125" style="130" customWidth="1"/>
    <col min="7151" max="7151" width="11.42578125" style="130" customWidth="1"/>
    <col min="7152" max="7152" width="1.140625" style="130" customWidth="1"/>
    <col min="7153" max="7153" width="12.85546875" style="130" customWidth="1"/>
    <col min="7154" max="7154" width="1.140625" style="130" customWidth="1"/>
    <col min="7155" max="7156" width="12.85546875" style="130" customWidth="1"/>
    <col min="7157" max="7157" width="1.140625" style="130" customWidth="1"/>
    <col min="7158" max="7160" width="12.85546875" style="130" customWidth="1"/>
    <col min="7161" max="7161" width="0.85546875" style="130" customWidth="1"/>
    <col min="7162" max="7162" width="2.5703125" style="130" customWidth="1"/>
    <col min="7163" max="7163" width="1" style="130" customWidth="1"/>
    <col min="7164" max="7403" width="9.140625" style="130"/>
    <col min="7404" max="7404" width="1" style="130" customWidth="1"/>
    <col min="7405" max="7405" width="2.5703125" style="130" customWidth="1"/>
    <col min="7406" max="7406" width="2.42578125" style="130" customWidth="1"/>
    <col min="7407" max="7407" width="11.42578125" style="130" customWidth="1"/>
    <col min="7408" max="7408" width="1.140625" style="130" customWidth="1"/>
    <col min="7409" max="7409" width="12.85546875" style="130" customWidth="1"/>
    <col min="7410" max="7410" width="1.140625" style="130" customWidth="1"/>
    <col min="7411" max="7412" width="12.85546875" style="130" customWidth="1"/>
    <col min="7413" max="7413" width="1.140625" style="130" customWidth="1"/>
    <col min="7414" max="7416" width="12.85546875" style="130" customWidth="1"/>
    <col min="7417" max="7417" width="0.85546875" style="130" customWidth="1"/>
    <col min="7418" max="7418" width="2.5703125" style="130" customWidth="1"/>
    <col min="7419" max="7419" width="1" style="130" customWidth="1"/>
    <col min="7420" max="7659" width="9.140625" style="130"/>
    <col min="7660" max="7660" width="1" style="130" customWidth="1"/>
    <col min="7661" max="7661" width="2.5703125" style="130" customWidth="1"/>
    <col min="7662" max="7662" width="2.42578125" style="130" customWidth="1"/>
    <col min="7663" max="7663" width="11.42578125" style="130" customWidth="1"/>
    <col min="7664" max="7664" width="1.140625" style="130" customWidth="1"/>
    <col min="7665" max="7665" width="12.85546875" style="130" customWidth="1"/>
    <col min="7666" max="7666" width="1.140625" style="130" customWidth="1"/>
    <col min="7667" max="7668" width="12.85546875" style="130" customWidth="1"/>
    <col min="7669" max="7669" width="1.140625" style="130" customWidth="1"/>
    <col min="7670" max="7672" width="12.85546875" style="130" customWidth="1"/>
    <col min="7673" max="7673" width="0.85546875" style="130" customWidth="1"/>
    <col min="7674" max="7674" width="2.5703125" style="130" customWidth="1"/>
    <col min="7675" max="7675" width="1" style="130" customWidth="1"/>
    <col min="7676" max="7915" width="9.140625" style="130"/>
    <col min="7916" max="7916" width="1" style="130" customWidth="1"/>
    <col min="7917" max="7917" width="2.5703125" style="130" customWidth="1"/>
    <col min="7918" max="7918" width="2.42578125" style="130" customWidth="1"/>
    <col min="7919" max="7919" width="11.42578125" style="130" customWidth="1"/>
    <col min="7920" max="7920" width="1.140625" style="130" customWidth="1"/>
    <col min="7921" max="7921" width="12.85546875" style="130" customWidth="1"/>
    <col min="7922" max="7922" width="1.140625" style="130" customWidth="1"/>
    <col min="7923" max="7924" width="12.85546875" style="130" customWidth="1"/>
    <col min="7925" max="7925" width="1.140625" style="130" customWidth="1"/>
    <col min="7926" max="7928" width="12.85546875" style="130" customWidth="1"/>
    <col min="7929" max="7929" width="0.85546875" style="130" customWidth="1"/>
    <col min="7930" max="7930" width="2.5703125" style="130" customWidth="1"/>
    <col min="7931" max="7931" width="1" style="130" customWidth="1"/>
    <col min="7932" max="8171" width="9.140625" style="130"/>
    <col min="8172" max="8172" width="1" style="130" customWidth="1"/>
    <col min="8173" max="8173" width="2.5703125" style="130" customWidth="1"/>
    <col min="8174" max="8174" width="2.42578125" style="130" customWidth="1"/>
    <col min="8175" max="8175" width="11.42578125" style="130" customWidth="1"/>
    <col min="8176" max="8176" width="1.140625" style="130" customWidth="1"/>
    <col min="8177" max="8177" width="12.85546875" style="130" customWidth="1"/>
    <col min="8178" max="8178" width="1.140625" style="130" customWidth="1"/>
    <col min="8179" max="8180" width="12.85546875" style="130" customWidth="1"/>
    <col min="8181" max="8181" width="1.140625" style="130" customWidth="1"/>
    <col min="8182" max="8184" width="12.85546875" style="130" customWidth="1"/>
    <col min="8185" max="8185" width="0.85546875" style="130" customWidth="1"/>
    <col min="8186" max="8186" width="2.5703125" style="130" customWidth="1"/>
    <col min="8187" max="8187" width="1" style="130" customWidth="1"/>
    <col min="8188" max="8427" width="9.140625" style="130"/>
    <col min="8428" max="8428" width="1" style="130" customWidth="1"/>
    <col min="8429" max="8429" width="2.5703125" style="130" customWidth="1"/>
    <col min="8430" max="8430" width="2.42578125" style="130" customWidth="1"/>
    <col min="8431" max="8431" width="11.42578125" style="130" customWidth="1"/>
    <col min="8432" max="8432" width="1.140625" style="130" customWidth="1"/>
    <col min="8433" max="8433" width="12.85546875" style="130" customWidth="1"/>
    <col min="8434" max="8434" width="1.140625" style="130" customWidth="1"/>
    <col min="8435" max="8436" width="12.85546875" style="130" customWidth="1"/>
    <col min="8437" max="8437" width="1.140625" style="130" customWidth="1"/>
    <col min="8438" max="8440" width="12.85546875" style="130" customWidth="1"/>
    <col min="8441" max="8441" width="0.85546875" style="130" customWidth="1"/>
    <col min="8442" max="8442" width="2.5703125" style="130" customWidth="1"/>
    <col min="8443" max="8443" width="1" style="130" customWidth="1"/>
    <col min="8444" max="8683" width="9.140625" style="130"/>
    <col min="8684" max="8684" width="1" style="130" customWidth="1"/>
    <col min="8685" max="8685" width="2.5703125" style="130" customWidth="1"/>
    <col min="8686" max="8686" width="2.42578125" style="130" customWidth="1"/>
    <col min="8687" max="8687" width="11.42578125" style="130" customWidth="1"/>
    <col min="8688" max="8688" width="1.140625" style="130" customWidth="1"/>
    <col min="8689" max="8689" width="12.85546875" style="130" customWidth="1"/>
    <col min="8690" max="8690" width="1.140625" style="130" customWidth="1"/>
    <col min="8691" max="8692" width="12.85546875" style="130" customWidth="1"/>
    <col min="8693" max="8693" width="1.140625" style="130" customWidth="1"/>
    <col min="8694" max="8696" width="12.85546875" style="130" customWidth="1"/>
    <col min="8697" max="8697" width="0.85546875" style="130" customWidth="1"/>
    <col min="8698" max="8698" width="2.5703125" style="130" customWidth="1"/>
    <col min="8699" max="8699" width="1" style="130" customWidth="1"/>
    <col min="8700" max="8939" width="9.140625" style="130"/>
    <col min="8940" max="8940" width="1" style="130" customWidth="1"/>
    <col min="8941" max="8941" width="2.5703125" style="130" customWidth="1"/>
    <col min="8942" max="8942" width="2.42578125" style="130" customWidth="1"/>
    <col min="8943" max="8943" width="11.42578125" style="130" customWidth="1"/>
    <col min="8944" max="8944" width="1.140625" style="130" customWidth="1"/>
    <col min="8945" max="8945" width="12.85546875" style="130" customWidth="1"/>
    <col min="8946" max="8946" width="1.140625" style="130" customWidth="1"/>
    <col min="8947" max="8948" width="12.85546875" style="130" customWidth="1"/>
    <col min="8949" max="8949" width="1.140625" style="130" customWidth="1"/>
    <col min="8950" max="8952" width="12.85546875" style="130" customWidth="1"/>
    <col min="8953" max="8953" width="0.85546875" style="130" customWidth="1"/>
    <col min="8954" max="8954" width="2.5703125" style="130" customWidth="1"/>
    <col min="8955" max="8955" width="1" style="130" customWidth="1"/>
    <col min="8956" max="9195" width="9.140625" style="130"/>
    <col min="9196" max="9196" width="1" style="130" customWidth="1"/>
    <col min="9197" max="9197" width="2.5703125" style="130" customWidth="1"/>
    <col min="9198" max="9198" width="2.42578125" style="130" customWidth="1"/>
    <col min="9199" max="9199" width="11.42578125" style="130" customWidth="1"/>
    <col min="9200" max="9200" width="1.140625" style="130" customWidth="1"/>
    <col min="9201" max="9201" width="12.85546875" style="130" customWidth="1"/>
    <col min="9202" max="9202" width="1.140625" style="130" customWidth="1"/>
    <col min="9203" max="9204" width="12.85546875" style="130" customWidth="1"/>
    <col min="9205" max="9205" width="1.140625" style="130" customWidth="1"/>
    <col min="9206" max="9208" width="12.85546875" style="130" customWidth="1"/>
    <col min="9209" max="9209" width="0.85546875" style="130" customWidth="1"/>
    <col min="9210" max="9210" width="2.5703125" style="130" customWidth="1"/>
    <col min="9211" max="9211" width="1" style="130" customWidth="1"/>
    <col min="9212" max="9451" width="9.140625" style="130"/>
    <col min="9452" max="9452" width="1" style="130" customWidth="1"/>
    <col min="9453" max="9453" width="2.5703125" style="130" customWidth="1"/>
    <col min="9454" max="9454" width="2.42578125" style="130" customWidth="1"/>
    <col min="9455" max="9455" width="11.42578125" style="130" customWidth="1"/>
    <col min="9456" max="9456" width="1.140625" style="130" customWidth="1"/>
    <col min="9457" max="9457" width="12.85546875" style="130" customWidth="1"/>
    <col min="9458" max="9458" width="1.140625" style="130" customWidth="1"/>
    <col min="9459" max="9460" width="12.85546875" style="130" customWidth="1"/>
    <col min="9461" max="9461" width="1.140625" style="130" customWidth="1"/>
    <col min="9462" max="9464" width="12.85546875" style="130" customWidth="1"/>
    <col min="9465" max="9465" width="0.85546875" style="130" customWidth="1"/>
    <col min="9466" max="9466" width="2.5703125" style="130" customWidth="1"/>
    <col min="9467" max="9467" width="1" style="130" customWidth="1"/>
    <col min="9468" max="9707" width="9.140625" style="130"/>
    <col min="9708" max="9708" width="1" style="130" customWidth="1"/>
    <col min="9709" max="9709" width="2.5703125" style="130" customWidth="1"/>
    <col min="9710" max="9710" width="2.42578125" style="130" customWidth="1"/>
    <col min="9711" max="9711" width="11.42578125" style="130" customWidth="1"/>
    <col min="9712" max="9712" width="1.140625" style="130" customWidth="1"/>
    <col min="9713" max="9713" width="12.85546875" style="130" customWidth="1"/>
    <col min="9714" max="9714" width="1.140625" style="130" customWidth="1"/>
    <col min="9715" max="9716" width="12.85546875" style="130" customWidth="1"/>
    <col min="9717" max="9717" width="1.140625" style="130" customWidth="1"/>
    <col min="9718" max="9720" width="12.85546875" style="130" customWidth="1"/>
    <col min="9721" max="9721" width="0.85546875" style="130" customWidth="1"/>
    <col min="9722" max="9722" width="2.5703125" style="130" customWidth="1"/>
    <col min="9723" max="9723" width="1" style="130" customWidth="1"/>
    <col min="9724" max="9963" width="9.140625" style="130"/>
    <col min="9964" max="9964" width="1" style="130" customWidth="1"/>
    <col min="9965" max="9965" width="2.5703125" style="130" customWidth="1"/>
    <col min="9966" max="9966" width="2.42578125" style="130" customWidth="1"/>
    <col min="9967" max="9967" width="11.42578125" style="130" customWidth="1"/>
    <col min="9968" max="9968" width="1.140625" style="130" customWidth="1"/>
    <col min="9969" max="9969" width="12.85546875" style="130" customWidth="1"/>
    <col min="9970" max="9970" width="1.140625" style="130" customWidth="1"/>
    <col min="9971" max="9972" width="12.85546875" style="130" customWidth="1"/>
    <col min="9973" max="9973" width="1.140625" style="130" customWidth="1"/>
    <col min="9974" max="9976" width="12.85546875" style="130" customWidth="1"/>
    <col min="9977" max="9977" width="0.85546875" style="130" customWidth="1"/>
    <col min="9978" max="9978" width="2.5703125" style="130" customWidth="1"/>
    <col min="9979" max="9979" width="1" style="130" customWidth="1"/>
    <col min="9980" max="10219" width="9.140625" style="130"/>
    <col min="10220" max="10220" width="1" style="130" customWidth="1"/>
    <col min="10221" max="10221" width="2.5703125" style="130" customWidth="1"/>
    <col min="10222" max="10222" width="2.42578125" style="130" customWidth="1"/>
    <col min="10223" max="10223" width="11.42578125" style="130" customWidth="1"/>
    <col min="10224" max="10224" width="1.140625" style="130" customWidth="1"/>
    <col min="10225" max="10225" width="12.85546875" style="130" customWidth="1"/>
    <col min="10226" max="10226" width="1.140625" style="130" customWidth="1"/>
    <col min="10227" max="10228" width="12.85546875" style="130" customWidth="1"/>
    <col min="10229" max="10229" width="1.140625" style="130" customWidth="1"/>
    <col min="10230" max="10232" width="12.85546875" style="130" customWidth="1"/>
    <col min="10233" max="10233" width="0.85546875" style="130" customWidth="1"/>
    <col min="10234" max="10234" width="2.5703125" style="130" customWidth="1"/>
    <col min="10235" max="10235" width="1" style="130" customWidth="1"/>
    <col min="10236" max="10475" width="9.140625" style="130"/>
    <col min="10476" max="10476" width="1" style="130" customWidth="1"/>
    <col min="10477" max="10477" width="2.5703125" style="130" customWidth="1"/>
    <col min="10478" max="10478" width="2.42578125" style="130" customWidth="1"/>
    <col min="10479" max="10479" width="11.42578125" style="130" customWidth="1"/>
    <col min="10480" max="10480" width="1.140625" style="130" customWidth="1"/>
    <col min="10481" max="10481" width="12.85546875" style="130" customWidth="1"/>
    <col min="10482" max="10482" width="1.140625" style="130" customWidth="1"/>
    <col min="10483" max="10484" width="12.85546875" style="130" customWidth="1"/>
    <col min="10485" max="10485" width="1.140625" style="130" customWidth="1"/>
    <col min="10486" max="10488" width="12.85546875" style="130" customWidth="1"/>
    <col min="10489" max="10489" width="0.85546875" style="130" customWidth="1"/>
    <col min="10490" max="10490" width="2.5703125" style="130" customWidth="1"/>
    <col min="10491" max="10491" width="1" style="130" customWidth="1"/>
    <col min="10492" max="10731" width="9.140625" style="130"/>
    <col min="10732" max="10732" width="1" style="130" customWidth="1"/>
    <col min="10733" max="10733" width="2.5703125" style="130" customWidth="1"/>
    <col min="10734" max="10734" width="2.42578125" style="130" customWidth="1"/>
    <col min="10735" max="10735" width="11.42578125" style="130" customWidth="1"/>
    <col min="10736" max="10736" width="1.140625" style="130" customWidth="1"/>
    <col min="10737" max="10737" width="12.85546875" style="130" customWidth="1"/>
    <col min="10738" max="10738" width="1.140625" style="130" customWidth="1"/>
    <col min="10739" max="10740" width="12.85546875" style="130" customWidth="1"/>
    <col min="10741" max="10741" width="1.140625" style="130" customWidth="1"/>
    <col min="10742" max="10744" width="12.85546875" style="130" customWidth="1"/>
    <col min="10745" max="10745" width="0.85546875" style="130" customWidth="1"/>
    <col min="10746" max="10746" width="2.5703125" style="130" customWidth="1"/>
    <col min="10747" max="10747" width="1" style="130" customWidth="1"/>
    <col min="10748" max="10987" width="9.140625" style="130"/>
    <col min="10988" max="10988" width="1" style="130" customWidth="1"/>
    <col min="10989" max="10989" width="2.5703125" style="130" customWidth="1"/>
    <col min="10990" max="10990" width="2.42578125" style="130" customWidth="1"/>
    <col min="10991" max="10991" width="11.42578125" style="130" customWidth="1"/>
    <col min="10992" max="10992" width="1.140625" style="130" customWidth="1"/>
    <col min="10993" max="10993" width="12.85546875" style="130" customWidth="1"/>
    <col min="10994" max="10994" width="1.140625" style="130" customWidth="1"/>
    <col min="10995" max="10996" width="12.85546875" style="130" customWidth="1"/>
    <col min="10997" max="10997" width="1.140625" style="130" customWidth="1"/>
    <col min="10998" max="11000" width="12.85546875" style="130" customWidth="1"/>
    <col min="11001" max="11001" width="0.85546875" style="130" customWidth="1"/>
    <col min="11002" max="11002" width="2.5703125" style="130" customWidth="1"/>
    <col min="11003" max="11003" width="1" style="130" customWidth="1"/>
    <col min="11004" max="11243" width="9.140625" style="130"/>
    <col min="11244" max="11244" width="1" style="130" customWidth="1"/>
    <col min="11245" max="11245" width="2.5703125" style="130" customWidth="1"/>
    <col min="11246" max="11246" width="2.42578125" style="130" customWidth="1"/>
    <col min="11247" max="11247" width="11.42578125" style="130" customWidth="1"/>
    <col min="11248" max="11248" width="1.140625" style="130" customWidth="1"/>
    <col min="11249" max="11249" width="12.85546875" style="130" customWidth="1"/>
    <col min="11250" max="11250" width="1.140625" style="130" customWidth="1"/>
    <col min="11251" max="11252" width="12.85546875" style="130" customWidth="1"/>
    <col min="11253" max="11253" width="1.140625" style="130" customWidth="1"/>
    <col min="11254" max="11256" width="12.85546875" style="130" customWidth="1"/>
    <col min="11257" max="11257" width="0.85546875" style="130" customWidth="1"/>
    <col min="11258" max="11258" width="2.5703125" style="130" customWidth="1"/>
    <col min="11259" max="11259" width="1" style="130" customWidth="1"/>
    <col min="11260" max="11499" width="9.140625" style="130"/>
    <col min="11500" max="11500" width="1" style="130" customWidth="1"/>
    <col min="11501" max="11501" width="2.5703125" style="130" customWidth="1"/>
    <col min="11502" max="11502" width="2.42578125" style="130" customWidth="1"/>
    <col min="11503" max="11503" width="11.42578125" style="130" customWidth="1"/>
    <col min="11504" max="11504" width="1.140625" style="130" customWidth="1"/>
    <col min="11505" max="11505" width="12.85546875" style="130" customWidth="1"/>
    <col min="11506" max="11506" width="1.140625" style="130" customWidth="1"/>
    <col min="11507" max="11508" width="12.85546875" style="130" customWidth="1"/>
    <col min="11509" max="11509" width="1.140625" style="130" customWidth="1"/>
    <col min="11510" max="11512" width="12.85546875" style="130" customWidth="1"/>
    <col min="11513" max="11513" width="0.85546875" style="130" customWidth="1"/>
    <col min="11514" max="11514" width="2.5703125" style="130" customWidth="1"/>
    <col min="11515" max="11515" width="1" style="130" customWidth="1"/>
    <col min="11516" max="11755" width="9.140625" style="130"/>
    <col min="11756" max="11756" width="1" style="130" customWidth="1"/>
    <col min="11757" max="11757" width="2.5703125" style="130" customWidth="1"/>
    <col min="11758" max="11758" width="2.42578125" style="130" customWidth="1"/>
    <col min="11759" max="11759" width="11.42578125" style="130" customWidth="1"/>
    <col min="11760" max="11760" width="1.140625" style="130" customWidth="1"/>
    <col min="11761" max="11761" width="12.85546875" style="130" customWidth="1"/>
    <col min="11762" max="11762" width="1.140625" style="130" customWidth="1"/>
    <col min="11763" max="11764" width="12.85546875" style="130" customWidth="1"/>
    <col min="11765" max="11765" width="1.140625" style="130" customWidth="1"/>
    <col min="11766" max="11768" width="12.85546875" style="130" customWidth="1"/>
    <col min="11769" max="11769" width="0.85546875" style="130" customWidth="1"/>
    <col min="11770" max="11770" width="2.5703125" style="130" customWidth="1"/>
    <col min="11771" max="11771" width="1" style="130" customWidth="1"/>
    <col min="11772" max="12011" width="9.140625" style="130"/>
    <col min="12012" max="12012" width="1" style="130" customWidth="1"/>
    <col min="12013" max="12013" width="2.5703125" style="130" customWidth="1"/>
    <col min="12014" max="12014" width="2.42578125" style="130" customWidth="1"/>
    <col min="12015" max="12015" width="11.42578125" style="130" customWidth="1"/>
    <col min="12016" max="12016" width="1.140625" style="130" customWidth="1"/>
    <col min="12017" max="12017" width="12.85546875" style="130" customWidth="1"/>
    <col min="12018" max="12018" width="1.140625" style="130" customWidth="1"/>
    <col min="12019" max="12020" width="12.85546875" style="130" customWidth="1"/>
    <col min="12021" max="12021" width="1.140625" style="130" customWidth="1"/>
    <col min="12022" max="12024" width="12.85546875" style="130" customWidth="1"/>
    <col min="12025" max="12025" width="0.85546875" style="130" customWidth="1"/>
    <col min="12026" max="12026" width="2.5703125" style="130" customWidth="1"/>
    <col min="12027" max="12027" width="1" style="130" customWidth="1"/>
    <col min="12028" max="12267" width="9.140625" style="130"/>
    <col min="12268" max="12268" width="1" style="130" customWidth="1"/>
    <col min="12269" max="12269" width="2.5703125" style="130" customWidth="1"/>
    <col min="12270" max="12270" width="2.42578125" style="130" customWidth="1"/>
    <col min="12271" max="12271" width="11.42578125" style="130" customWidth="1"/>
    <col min="12272" max="12272" width="1.140625" style="130" customWidth="1"/>
    <col min="12273" max="12273" width="12.85546875" style="130" customWidth="1"/>
    <col min="12274" max="12274" width="1.140625" style="130" customWidth="1"/>
    <col min="12275" max="12276" width="12.85546875" style="130" customWidth="1"/>
    <col min="12277" max="12277" width="1.140625" style="130" customWidth="1"/>
    <col min="12278" max="12280" width="12.85546875" style="130" customWidth="1"/>
    <col min="12281" max="12281" width="0.85546875" style="130" customWidth="1"/>
    <col min="12282" max="12282" width="2.5703125" style="130" customWidth="1"/>
    <col min="12283" max="12283" width="1" style="130" customWidth="1"/>
    <col min="12284" max="12523" width="9.140625" style="130"/>
    <col min="12524" max="12524" width="1" style="130" customWidth="1"/>
    <col min="12525" max="12525" width="2.5703125" style="130" customWidth="1"/>
    <col min="12526" max="12526" width="2.42578125" style="130" customWidth="1"/>
    <col min="12527" max="12527" width="11.42578125" style="130" customWidth="1"/>
    <col min="12528" max="12528" width="1.140625" style="130" customWidth="1"/>
    <col min="12529" max="12529" width="12.85546875" style="130" customWidth="1"/>
    <col min="12530" max="12530" width="1.140625" style="130" customWidth="1"/>
    <col min="12531" max="12532" width="12.85546875" style="130" customWidth="1"/>
    <col min="12533" max="12533" width="1.140625" style="130" customWidth="1"/>
    <col min="12534" max="12536" width="12.85546875" style="130" customWidth="1"/>
    <col min="12537" max="12537" width="0.85546875" style="130" customWidth="1"/>
    <col min="12538" max="12538" width="2.5703125" style="130" customWidth="1"/>
    <col min="12539" max="12539" width="1" style="130" customWidth="1"/>
    <col min="12540" max="12779" width="9.140625" style="130"/>
    <col min="12780" max="12780" width="1" style="130" customWidth="1"/>
    <col min="12781" max="12781" width="2.5703125" style="130" customWidth="1"/>
    <col min="12782" max="12782" width="2.42578125" style="130" customWidth="1"/>
    <col min="12783" max="12783" width="11.42578125" style="130" customWidth="1"/>
    <col min="12784" max="12784" width="1.140625" style="130" customWidth="1"/>
    <col min="12785" max="12785" width="12.85546875" style="130" customWidth="1"/>
    <col min="12786" max="12786" width="1.140625" style="130" customWidth="1"/>
    <col min="12787" max="12788" width="12.85546875" style="130" customWidth="1"/>
    <col min="12789" max="12789" width="1.140625" style="130" customWidth="1"/>
    <col min="12790" max="12792" width="12.85546875" style="130" customWidth="1"/>
    <col min="12793" max="12793" width="0.85546875" style="130" customWidth="1"/>
    <col min="12794" max="12794" width="2.5703125" style="130" customWidth="1"/>
    <col min="12795" max="12795" width="1" style="130" customWidth="1"/>
    <col min="12796" max="13035" width="9.140625" style="130"/>
    <col min="13036" max="13036" width="1" style="130" customWidth="1"/>
    <col min="13037" max="13037" width="2.5703125" style="130" customWidth="1"/>
    <col min="13038" max="13038" width="2.42578125" style="130" customWidth="1"/>
    <col min="13039" max="13039" width="11.42578125" style="130" customWidth="1"/>
    <col min="13040" max="13040" width="1.140625" style="130" customWidth="1"/>
    <col min="13041" max="13041" width="12.85546875" style="130" customWidth="1"/>
    <col min="13042" max="13042" width="1.140625" style="130" customWidth="1"/>
    <col min="13043" max="13044" width="12.85546875" style="130" customWidth="1"/>
    <col min="13045" max="13045" width="1.140625" style="130" customWidth="1"/>
    <col min="13046" max="13048" width="12.85546875" style="130" customWidth="1"/>
    <col min="13049" max="13049" width="0.85546875" style="130" customWidth="1"/>
    <col min="13050" max="13050" width="2.5703125" style="130" customWidth="1"/>
    <col min="13051" max="13051" width="1" style="130" customWidth="1"/>
    <col min="13052" max="13291" width="9.140625" style="130"/>
    <col min="13292" max="13292" width="1" style="130" customWidth="1"/>
    <col min="13293" max="13293" width="2.5703125" style="130" customWidth="1"/>
    <col min="13294" max="13294" width="2.42578125" style="130" customWidth="1"/>
    <col min="13295" max="13295" width="11.42578125" style="130" customWidth="1"/>
    <col min="13296" max="13296" width="1.140625" style="130" customWidth="1"/>
    <col min="13297" max="13297" width="12.85546875" style="130" customWidth="1"/>
    <col min="13298" max="13298" width="1.140625" style="130" customWidth="1"/>
    <col min="13299" max="13300" width="12.85546875" style="130" customWidth="1"/>
    <col min="13301" max="13301" width="1.140625" style="130" customWidth="1"/>
    <col min="13302" max="13304" width="12.85546875" style="130" customWidth="1"/>
    <col min="13305" max="13305" width="0.85546875" style="130" customWidth="1"/>
    <col min="13306" max="13306" width="2.5703125" style="130" customWidth="1"/>
    <col min="13307" max="13307" width="1" style="130" customWidth="1"/>
    <col min="13308" max="13547" width="9.140625" style="130"/>
    <col min="13548" max="13548" width="1" style="130" customWidth="1"/>
    <col min="13549" max="13549" width="2.5703125" style="130" customWidth="1"/>
    <col min="13550" max="13550" width="2.42578125" style="130" customWidth="1"/>
    <col min="13551" max="13551" width="11.42578125" style="130" customWidth="1"/>
    <col min="13552" max="13552" width="1.140625" style="130" customWidth="1"/>
    <col min="13553" max="13553" width="12.85546875" style="130" customWidth="1"/>
    <col min="13554" max="13554" width="1.140625" style="130" customWidth="1"/>
    <col min="13555" max="13556" width="12.85546875" style="130" customWidth="1"/>
    <col min="13557" max="13557" width="1.140625" style="130" customWidth="1"/>
    <col min="13558" max="13560" width="12.85546875" style="130" customWidth="1"/>
    <col min="13561" max="13561" width="0.85546875" style="130" customWidth="1"/>
    <col min="13562" max="13562" width="2.5703125" style="130" customWidth="1"/>
    <col min="13563" max="13563" width="1" style="130" customWidth="1"/>
    <col min="13564" max="13803" width="9.140625" style="130"/>
    <col min="13804" max="13804" width="1" style="130" customWidth="1"/>
    <col min="13805" max="13805" width="2.5703125" style="130" customWidth="1"/>
    <col min="13806" max="13806" width="2.42578125" style="130" customWidth="1"/>
    <col min="13807" max="13807" width="11.42578125" style="130" customWidth="1"/>
    <col min="13808" max="13808" width="1.140625" style="130" customWidth="1"/>
    <col min="13809" max="13809" width="12.85546875" style="130" customWidth="1"/>
    <col min="13810" max="13810" width="1.140625" style="130" customWidth="1"/>
    <col min="13811" max="13812" width="12.85546875" style="130" customWidth="1"/>
    <col min="13813" max="13813" width="1.140625" style="130" customWidth="1"/>
    <col min="13814" max="13816" width="12.85546875" style="130" customWidth="1"/>
    <col min="13817" max="13817" width="0.85546875" style="130" customWidth="1"/>
    <col min="13818" max="13818" width="2.5703125" style="130" customWidth="1"/>
    <col min="13819" max="13819" width="1" style="130" customWidth="1"/>
    <col min="13820" max="14059" width="9.140625" style="130"/>
    <col min="14060" max="14060" width="1" style="130" customWidth="1"/>
    <col min="14061" max="14061" width="2.5703125" style="130" customWidth="1"/>
    <col min="14062" max="14062" width="2.42578125" style="130" customWidth="1"/>
    <col min="14063" max="14063" width="11.42578125" style="130" customWidth="1"/>
    <col min="14064" max="14064" width="1.140625" style="130" customWidth="1"/>
    <col min="14065" max="14065" width="12.85546875" style="130" customWidth="1"/>
    <col min="14066" max="14066" width="1.140625" style="130" customWidth="1"/>
    <col min="14067" max="14068" width="12.85546875" style="130" customWidth="1"/>
    <col min="14069" max="14069" width="1.140625" style="130" customWidth="1"/>
    <col min="14070" max="14072" width="12.85546875" style="130" customWidth="1"/>
    <col min="14073" max="14073" width="0.85546875" style="130" customWidth="1"/>
    <col min="14074" max="14074" width="2.5703125" style="130" customWidth="1"/>
    <col min="14075" max="14075" width="1" style="130" customWidth="1"/>
    <col min="14076" max="14315" width="9.140625" style="130"/>
    <col min="14316" max="14316" width="1" style="130" customWidth="1"/>
    <col min="14317" max="14317" width="2.5703125" style="130" customWidth="1"/>
    <col min="14318" max="14318" width="2.42578125" style="130" customWidth="1"/>
    <col min="14319" max="14319" width="11.42578125" style="130" customWidth="1"/>
    <col min="14320" max="14320" width="1.140625" style="130" customWidth="1"/>
    <col min="14321" max="14321" width="12.85546875" style="130" customWidth="1"/>
    <col min="14322" max="14322" width="1.140625" style="130" customWidth="1"/>
    <col min="14323" max="14324" width="12.85546875" style="130" customWidth="1"/>
    <col min="14325" max="14325" width="1.140625" style="130" customWidth="1"/>
    <col min="14326" max="14328" width="12.85546875" style="130" customWidth="1"/>
    <col min="14329" max="14329" width="0.85546875" style="130" customWidth="1"/>
    <col min="14330" max="14330" width="2.5703125" style="130" customWidth="1"/>
    <col min="14331" max="14331" width="1" style="130" customWidth="1"/>
    <col min="14332" max="14571" width="9.140625" style="130"/>
    <col min="14572" max="14572" width="1" style="130" customWidth="1"/>
    <col min="14573" max="14573" width="2.5703125" style="130" customWidth="1"/>
    <col min="14574" max="14574" width="2.42578125" style="130" customWidth="1"/>
    <col min="14575" max="14575" width="11.42578125" style="130" customWidth="1"/>
    <col min="14576" max="14576" width="1.140625" style="130" customWidth="1"/>
    <col min="14577" max="14577" width="12.85546875" style="130" customWidth="1"/>
    <col min="14578" max="14578" width="1.140625" style="130" customWidth="1"/>
    <col min="14579" max="14580" width="12.85546875" style="130" customWidth="1"/>
    <col min="14581" max="14581" width="1.140625" style="130" customWidth="1"/>
    <col min="14582" max="14584" width="12.85546875" style="130" customWidth="1"/>
    <col min="14585" max="14585" width="0.85546875" style="130" customWidth="1"/>
    <col min="14586" max="14586" width="2.5703125" style="130" customWidth="1"/>
    <col min="14587" max="14587" width="1" style="130" customWidth="1"/>
    <col min="14588" max="14827" width="9.140625" style="130"/>
    <col min="14828" max="14828" width="1" style="130" customWidth="1"/>
    <col min="14829" max="14829" width="2.5703125" style="130" customWidth="1"/>
    <col min="14830" max="14830" width="2.42578125" style="130" customWidth="1"/>
    <col min="14831" max="14831" width="11.42578125" style="130" customWidth="1"/>
    <col min="14832" max="14832" width="1.140625" style="130" customWidth="1"/>
    <col min="14833" max="14833" width="12.85546875" style="130" customWidth="1"/>
    <col min="14834" max="14834" width="1.140625" style="130" customWidth="1"/>
    <col min="14835" max="14836" width="12.85546875" style="130" customWidth="1"/>
    <col min="14837" max="14837" width="1.140625" style="130" customWidth="1"/>
    <col min="14838" max="14840" width="12.85546875" style="130" customWidth="1"/>
    <col min="14841" max="14841" width="0.85546875" style="130" customWidth="1"/>
    <col min="14842" max="14842" width="2.5703125" style="130" customWidth="1"/>
    <col min="14843" max="14843" width="1" style="130" customWidth="1"/>
    <col min="14844" max="15083" width="9.140625" style="130"/>
    <col min="15084" max="15084" width="1" style="130" customWidth="1"/>
    <col min="15085" max="15085" width="2.5703125" style="130" customWidth="1"/>
    <col min="15086" max="15086" width="2.42578125" style="130" customWidth="1"/>
    <col min="15087" max="15087" width="11.42578125" style="130" customWidth="1"/>
    <col min="15088" max="15088" width="1.140625" style="130" customWidth="1"/>
    <col min="15089" max="15089" width="12.85546875" style="130" customWidth="1"/>
    <col min="15090" max="15090" width="1.140625" style="130" customWidth="1"/>
    <col min="15091" max="15092" width="12.85546875" style="130" customWidth="1"/>
    <col min="15093" max="15093" width="1.140625" style="130" customWidth="1"/>
    <col min="15094" max="15096" width="12.85546875" style="130" customWidth="1"/>
    <col min="15097" max="15097" width="0.85546875" style="130" customWidth="1"/>
    <col min="15098" max="15098" width="2.5703125" style="130" customWidth="1"/>
    <col min="15099" max="15099" width="1" style="130" customWidth="1"/>
    <col min="15100" max="15339" width="9.140625" style="130"/>
    <col min="15340" max="15340" width="1" style="130" customWidth="1"/>
    <col min="15341" max="15341" width="2.5703125" style="130" customWidth="1"/>
    <col min="15342" max="15342" width="2.42578125" style="130" customWidth="1"/>
    <col min="15343" max="15343" width="11.42578125" style="130" customWidth="1"/>
    <col min="15344" max="15344" width="1.140625" style="130" customWidth="1"/>
    <col min="15345" max="15345" width="12.85546875" style="130" customWidth="1"/>
    <col min="15346" max="15346" width="1.140625" style="130" customWidth="1"/>
    <col min="15347" max="15348" width="12.85546875" style="130" customWidth="1"/>
    <col min="15349" max="15349" width="1.140625" style="130" customWidth="1"/>
    <col min="15350" max="15352" width="12.85546875" style="130" customWidth="1"/>
    <col min="15353" max="15353" width="0.85546875" style="130" customWidth="1"/>
    <col min="15354" max="15354" width="2.5703125" style="130" customWidth="1"/>
    <col min="15355" max="15355" width="1" style="130" customWidth="1"/>
    <col min="15356" max="15595" width="9.140625" style="130"/>
    <col min="15596" max="15596" width="1" style="130" customWidth="1"/>
    <col min="15597" max="15597" width="2.5703125" style="130" customWidth="1"/>
    <col min="15598" max="15598" width="2.42578125" style="130" customWidth="1"/>
    <col min="15599" max="15599" width="11.42578125" style="130" customWidth="1"/>
    <col min="15600" max="15600" width="1.140625" style="130" customWidth="1"/>
    <col min="15601" max="15601" width="12.85546875" style="130" customWidth="1"/>
    <col min="15602" max="15602" width="1.140625" style="130" customWidth="1"/>
    <col min="15603" max="15604" width="12.85546875" style="130" customWidth="1"/>
    <col min="15605" max="15605" width="1.140625" style="130" customWidth="1"/>
    <col min="15606" max="15608" width="12.85546875" style="130" customWidth="1"/>
    <col min="15609" max="15609" width="0.85546875" style="130" customWidth="1"/>
    <col min="15610" max="15610" width="2.5703125" style="130" customWidth="1"/>
    <col min="15611" max="15611" width="1" style="130" customWidth="1"/>
    <col min="15612" max="15851" width="9.140625" style="130"/>
    <col min="15852" max="15852" width="1" style="130" customWidth="1"/>
    <col min="15853" max="15853" width="2.5703125" style="130" customWidth="1"/>
    <col min="15854" max="15854" width="2.42578125" style="130" customWidth="1"/>
    <col min="15855" max="15855" width="11.42578125" style="130" customWidth="1"/>
    <col min="15856" max="15856" width="1.140625" style="130" customWidth="1"/>
    <col min="15857" max="15857" width="12.85546875" style="130" customWidth="1"/>
    <col min="15858" max="15858" width="1.140625" style="130" customWidth="1"/>
    <col min="15859" max="15860" width="12.85546875" style="130" customWidth="1"/>
    <col min="15861" max="15861" width="1.140625" style="130" customWidth="1"/>
    <col min="15862" max="15864" width="12.85546875" style="130" customWidth="1"/>
    <col min="15865" max="15865" width="0.85546875" style="130" customWidth="1"/>
    <col min="15866" max="15866" width="2.5703125" style="130" customWidth="1"/>
    <col min="15867" max="15867" width="1" style="130" customWidth="1"/>
    <col min="15868" max="16107" width="9.140625" style="130"/>
    <col min="16108" max="16108" width="1" style="130" customWidth="1"/>
    <col min="16109" max="16109" width="2.5703125" style="130" customWidth="1"/>
    <col min="16110" max="16110" width="2.42578125" style="130" customWidth="1"/>
    <col min="16111" max="16111" width="11.42578125" style="130" customWidth="1"/>
    <col min="16112" max="16112" width="1.140625" style="130" customWidth="1"/>
    <col min="16113" max="16113" width="12.85546875" style="130" customWidth="1"/>
    <col min="16114" max="16114" width="1.140625" style="130" customWidth="1"/>
    <col min="16115" max="16116" width="12.85546875" style="130" customWidth="1"/>
    <col min="16117" max="16117" width="1.140625" style="130" customWidth="1"/>
    <col min="16118" max="16120" width="12.85546875" style="130" customWidth="1"/>
    <col min="16121" max="16121" width="0.85546875" style="130" customWidth="1"/>
    <col min="16122" max="16122" width="2.5703125" style="130" customWidth="1"/>
    <col min="16123" max="16123" width="1" style="130" customWidth="1"/>
    <col min="16124" max="16384" width="9.140625" style="130"/>
  </cols>
  <sheetData>
    <row r="1" spans="1:20" ht="13.5" customHeight="1">
      <c r="A1" s="132"/>
      <c r="B1" s="992"/>
      <c r="C1" s="993" t="s">
        <v>458</v>
      </c>
      <c r="D1" s="994"/>
      <c r="E1" s="132"/>
      <c r="F1" s="132"/>
      <c r="G1" s="132"/>
      <c r="H1" s="132"/>
      <c r="I1" s="995"/>
      <c r="J1" s="132"/>
      <c r="K1" s="132"/>
      <c r="L1" s="129"/>
    </row>
    <row r="2" spans="1:20" ht="6" customHeight="1">
      <c r="A2" s="403"/>
      <c r="B2" s="996"/>
      <c r="C2" s="997"/>
      <c r="D2" s="997"/>
      <c r="E2" s="998"/>
      <c r="F2" s="998"/>
      <c r="G2" s="998"/>
      <c r="H2" s="998"/>
      <c r="I2" s="999"/>
      <c r="J2" s="929"/>
      <c r="K2" s="402"/>
      <c r="L2" s="129"/>
    </row>
    <row r="3" spans="1:20" ht="6" customHeight="1" thickBot="1">
      <c r="A3" s="403"/>
      <c r="B3" s="403"/>
      <c r="C3" s="132"/>
      <c r="D3" s="132"/>
      <c r="E3" s="132"/>
      <c r="F3" s="132"/>
      <c r="G3" s="132"/>
      <c r="H3" s="132"/>
      <c r="I3" s="132"/>
      <c r="J3" s="132"/>
      <c r="K3" s="404"/>
      <c r="L3" s="129"/>
    </row>
    <row r="4" spans="1:20" s="134" customFormat="1" ht="13.5" customHeight="1" thickBot="1">
      <c r="A4" s="452"/>
      <c r="B4" s="403"/>
      <c r="C4" s="1757" t="s">
        <v>459</v>
      </c>
      <c r="D4" s="1758"/>
      <c r="E4" s="1758"/>
      <c r="F4" s="1758"/>
      <c r="G4" s="1758"/>
      <c r="H4" s="1758"/>
      <c r="I4" s="1758"/>
      <c r="J4" s="1759"/>
      <c r="K4" s="404"/>
      <c r="L4" s="133"/>
      <c r="M4" s="1486"/>
      <c r="N4" s="1488"/>
      <c r="O4" s="1488"/>
      <c r="P4" s="1488"/>
      <c r="Q4" s="1488"/>
      <c r="R4" s="1488"/>
      <c r="S4" s="1488"/>
      <c r="T4" s="1488"/>
    </row>
    <row r="5" spans="1:20" ht="15.75" customHeight="1">
      <c r="A5" s="403"/>
      <c r="B5" s="403"/>
      <c r="C5" s="1000" t="s">
        <v>69</v>
      </c>
      <c r="D5" s="135"/>
      <c r="E5" s="135"/>
      <c r="F5" s="135"/>
      <c r="G5" s="135"/>
      <c r="H5" s="135"/>
      <c r="I5" s="135"/>
      <c r="J5" s="1001"/>
      <c r="K5" s="404"/>
      <c r="L5" s="129"/>
    </row>
    <row r="6" spans="1:20" ht="12" customHeight="1">
      <c r="A6" s="403"/>
      <c r="B6" s="403"/>
      <c r="C6" s="135"/>
      <c r="D6" s="135"/>
      <c r="E6" s="1002"/>
      <c r="F6" s="1002"/>
      <c r="G6" s="1002"/>
      <c r="H6" s="1002"/>
      <c r="I6" s="1002"/>
      <c r="J6" s="1003"/>
      <c r="K6" s="404"/>
      <c r="L6" s="129"/>
    </row>
    <row r="7" spans="1:20" ht="24" customHeight="1">
      <c r="A7" s="403"/>
      <c r="B7" s="403"/>
      <c r="C7" s="1760" t="s">
        <v>677</v>
      </c>
      <c r="D7" s="1761"/>
      <c r="E7" s="991" t="s">
        <v>68</v>
      </c>
      <c r="F7" s="991" t="s">
        <v>460</v>
      </c>
      <c r="G7" s="136" t="s">
        <v>461</v>
      </c>
      <c r="H7" s="136" t="s">
        <v>462</v>
      </c>
      <c r="I7" s="136"/>
      <c r="J7" s="1004"/>
      <c r="K7" s="405"/>
      <c r="L7" s="137"/>
    </row>
    <row r="8" spans="1:20" s="1011" customFormat="1" ht="3" customHeight="1">
      <c r="A8" s="1005"/>
      <c r="B8" s="403"/>
      <c r="C8" s="138"/>
      <c r="D8" s="1006"/>
      <c r="E8" s="1007"/>
      <c r="F8" s="1008"/>
      <c r="G8" s="1006"/>
      <c r="H8" s="1006"/>
      <c r="I8" s="1006"/>
      <c r="J8" s="1006"/>
      <c r="K8" s="1009"/>
      <c r="L8" s="1010"/>
      <c r="M8" s="1486"/>
      <c r="N8" s="1489"/>
      <c r="O8" s="1489"/>
      <c r="P8" s="1489"/>
      <c r="Q8" s="1489"/>
      <c r="R8" s="1489"/>
      <c r="S8" s="1489"/>
      <c r="T8" s="1489"/>
    </row>
    <row r="9" spans="1:20" s="142" customFormat="1" ht="12.75" customHeight="1">
      <c r="A9" s="453"/>
      <c r="B9" s="403"/>
      <c r="C9" s="140" t="s">
        <v>208</v>
      </c>
      <c r="D9" s="884" t="s">
        <v>208</v>
      </c>
      <c r="E9" s="926">
        <v>4.9000000000000004</v>
      </c>
      <c r="F9" s="926">
        <v>7.6</v>
      </c>
      <c r="G9" s="926">
        <v>5.2</v>
      </c>
      <c r="H9" s="926">
        <v>4.5999999999999996</v>
      </c>
      <c r="I9" s="141">
        <f>+H9/G9</f>
        <v>0.88461538461538447</v>
      </c>
      <c r="J9" s="1012"/>
      <c r="K9" s="406"/>
      <c r="L9" s="139"/>
      <c r="M9" s="1490"/>
      <c r="N9" s="1491"/>
      <c r="O9" s="1491"/>
      <c r="P9" s="1491"/>
      <c r="Q9" s="1492"/>
      <c r="R9" s="1493"/>
      <c r="S9" s="1491"/>
      <c r="T9" s="1491"/>
    </row>
    <row r="10" spans="1:20" ht="12.75" customHeight="1">
      <c r="A10" s="403"/>
      <c r="B10" s="403"/>
      <c r="C10" s="140" t="s">
        <v>209</v>
      </c>
      <c r="D10" s="884" t="s">
        <v>209</v>
      </c>
      <c r="E10" s="926">
        <v>4.7</v>
      </c>
      <c r="F10" s="926">
        <v>8.1999999999999993</v>
      </c>
      <c r="G10" s="926">
        <v>4.8</v>
      </c>
      <c r="H10" s="926">
        <v>4.7</v>
      </c>
      <c r="I10" s="141">
        <f t="shared" ref="I10:I39" si="0">+H10/G10</f>
        <v>0.97916666666666674</v>
      </c>
      <c r="J10" s="1012"/>
      <c r="K10" s="407"/>
      <c r="L10" s="131"/>
      <c r="M10" s="1490"/>
      <c r="P10" s="1491"/>
      <c r="Q10" s="1494"/>
      <c r="R10" s="1493"/>
    </row>
    <row r="11" spans="1:20" ht="12.75" customHeight="1">
      <c r="A11" s="403"/>
      <c r="B11" s="403"/>
      <c r="C11" s="140" t="s">
        <v>210</v>
      </c>
      <c r="D11" s="884" t="s">
        <v>210</v>
      </c>
      <c r="E11" s="926">
        <v>8.5</v>
      </c>
      <c r="F11" s="926">
        <v>23.3</v>
      </c>
      <c r="G11" s="926">
        <v>9.4</v>
      </c>
      <c r="H11" s="926">
        <v>7.5</v>
      </c>
      <c r="I11" s="141">
        <f t="shared" si="0"/>
        <v>0.7978723404255319</v>
      </c>
      <c r="J11" s="1012"/>
      <c r="K11" s="407"/>
      <c r="L11" s="131"/>
      <c r="M11" s="1490"/>
      <c r="P11" s="1491"/>
      <c r="Q11" s="1494"/>
      <c r="R11" s="1493"/>
    </row>
    <row r="12" spans="1:20" ht="12.75" customHeight="1">
      <c r="A12" s="403"/>
      <c r="B12" s="403"/>
      <c r="C12" s="140" t="s">
        <v>425</v>
      </c>
      <c r="D12" s="884" t="s">
        <v>425</v>
      </c>
      <c r="E12" s="926">
        <v>15.4</v>
      </c>
      <c r="F12" s="926">
        <v>37.1</v>
      </c>
      <c r="G12" s="926">
        <v>16.899999999999999</v>
      </c>
      <c r="H12" s="926">
        <v>13.9</v>
      </c>
      <c r="I12" s="141">
        <f t="shared" si="0"/>
        <v>0.82248520710059181</v>
      </c>
      <c r="J12" s="1012"/>
      <c r="K12" s="407"/>
      <c r="L12" s="131"/>
      <c r="M12" s="1490"/>
      <c r="O12" s="1495"/>
      <c r="P12" s="1491"/>
      <c r="Q12" s="1494"/>
      <c r="R12" s="1493"/>
    </row>
    <row r="13" spans="1:20" ht="12.75" customHeight="1">
      <c r="A13" s="403"/>
      <c r="B13" s="403"/>
      <c r="C13" s="140"/>
      <c r="D13" s="884" t="s">
        <v>433</v>
      </c>
      <c r="E13" s="926">
        <v>16.5</v>
      </c>
      <c r="F13" s="926">
        <v>43.9</v>
      </c>
      <c r="G13" s="926">
        <v>14.6</v>
      </c>
      <c r="H13" s="926">
        <v>18.8</v>
      </c>
      <c r="I13" s="141">
        <f t="shared" si="0"/>
        <v>1.2876712328767124</v>
      </c>
      <c r="J13" s="1012"/>
      <c r="K13" s="407"/>
      <c r="L13" s="131"/>
      <c r="M13" s="1490"/>
      <c r="O13" s="1495"/>
      <c r="Q13" s="1494"/>
      <c r="R13" s="1493"/>
    </row>
    <row r="14" spans="1:20" ht="12.75" customHeight="1">
      <c r="A14" s="403"/>
      <c r="B14" s="403"/>
      <c r="C14" s="140" t="s">
        <v>211</v>
      </c>
      <c r="D14" s="884" t="s">
        <v>211</v>
      </c>
      <c r="E14" s="926">
        <v>13.3</v>
      </c>
      <c r="F14" s="926">
        <v>29.9</v>
      </c>
      <c r="G14" s="926">
        <v>13</v>
      </c>
      <c r="H14" s="926">
        <v>13.6</v>
      </c>
      <c r="I14" s="141">
        <f t="shared" si="0"/>
        <v>1.0461538461538462</v>
      </c>
      <c r="J14" s="1012"/>
      <c r="K14" s="407"/>
      <c r="L14" s="131"/>
      <c r="M14" s="1490"/>
      <c r="O14" s="1495"/>
      <c r="Q14" s="1494"/>
      <c r="R14" s="1493"/>
    </row>
    <row r="15" spans="1:20" ht="12.75" customHeight="1">
      <c r="A15" s="403"/>
      <c r="B15" s="403"/>
      <c r="C15" s="140" t="s">
        <v>426</v>
      </c>
      <c r="D15" s="884" t="s">
        <v>434</v>
      </c>
      <c r="E15" s="926">
        <v>9.1</v>
      </c>
      <c r="F15" s="926">
        <v>19.2</v>
      </c>
      <c r="G15" s="926">
        <v>8.1999999999999993</v>
      </c>
      <c r="H15" s="926">
        <v>10.1</v>
      </c>
      <c r="I15" s="141">
        <f t="shared" si="0"/>
        <v>1.2317073170731707</v>
      </c>
      <c r="J15" s="1012"/>
      <c r="K15" s="407"/>
      <c r="L15" s="131"/>
      <c r="M15" s="1490"/>
      <c r="P15" s="1491"/>
      <c r="Q15" s="1494"/>
      <c r="R15" s="1493"/>
    </row>
    <row r="16" spans="1:20" ht="12.75" customHeight="1">
      <c r="A16" s="403"/>
      <c r="B16" s="403"/>
      <c r="C16" s="140" t="s">
        <v>212</v>
      </c>
      <c r="D16" s="884" t="s">
        <v>212</v>
      </c>
      <c r="E16" s="926">
        <v>24.4</v>
      </c>
      <c r="F16" s="926">
        <v>53.7</v>
      </c>
      <c r="G16" s="926">
        <v>23.4</v>
      </c>
      <c r="H16" s="926">
        <v>25.4</v>
      </c>
      <c r="I16" s="141">
        <f t="shared" si="0"/>
        <v>1.0854700854700854</v>
      </c>
      <c r="J16" s="1012"/>
      <c r="K16" s="407"/>
      <c r="L16" s="131"/>
      <c r="M16" s="1490"/>
      <c r="P16" s="1491"/>
      <c r="Q16" s="1494"/>
      <c r="R16" s="1493"/>
    </row>
    <row r="17" spans="1:20" ht="12.75" customHeight="1">
      <c r="A17" s="403"/>
      <c r="B17" s="403"/>
      <c r="C17" s="140" t="s">
        <v>427</v>
      </c>
      <c r="D17" s="884" t="s">
        <v>427</v>
      </c>
      <c r="E17" s="926">
        <v>7.4</v>
      </c>
      <c r="F17" s="926">
        <v>12.7</v>
      </c>
      <c r="G17" s="926">
        <v>7.9</v>
      </c>
      <c r="H17" s="926">
        <v>7</v>
      </c>
      <c r="I17" s="141">
        <f t="shared" si="0"/>
        <v>0.88607594936708856</v>
      </c>
      <c r="J17" s="1012"/>
      <c r="K17" s="407"/>
      <c r="L17" s="131"/>
      <c r="M17" s="1490"/>
      <c r="P17" s="1491"/>
      <c r="Q17" s="1494"/>
      <c r="R17" s="1493"/>
    </row>
    <row r="18" spans="1:20" ht="12.75" customHeight="1">
      <c r="A18" s="403"/>
      <c r="B18" s="403"/>
      <c r="C18" s="140" t="s">
        <v>213</v>
      </c>
      <c r="D18" s="884" t="s">
        <v>213</v>
      </c>
      <c r="E18" s="926">
        <v>8.6</v>
      </c>
      <c r="F18" s="926">
        <v>19.8</v>
      </c>
      <c r="G18" s="926">
        <v>9.1999999999999993</v>
      </c>
      <c r="H18" s="926">
        <v>7.9</v>
      </c>
      <c r="I18" s="141">
        <f t="shared" si="0"/>
        <v>0.85869565217391319</v>
      </c>
      <c r="J18" s="1012"/>
      <c r="K18" s="407"/>
      <c r="L18" s="131"/>
      <c r="M18" s="1490"/>
      <c r="N18" s="1496"/>
      <c r="Q18" s="1494"/>
      <c r="R18" s="1493"/>
    </row>
    <row r="19" spans="1:20" ht="12.75" customHeight="1">
      <c r="A19" s="403"/>
      <c r="B19" s="403"/>
      <c r="C19" s="140" t="s">
        <v>214</v>
      </c>
      <c r="D19" s="884" t="s">
        <v>214</v>
      </c>
      <c r="E19" s="926">
        <v>10.5</v>
      </c>
      <c r="F19" s="926">
        <v>24</v>
      </c>
      <c r="G19" s="926">
        <v>10.7</v>
      </c>
      <c r="H19" s="926">
        <v>10.4</v>
      </c>
      <c r="I19" s="141">
        <f t="shared" si="0"/>
        <v>0.97196261682243001</v>
      </c>
      <c r="J19" s="1012"/>
      <c r="K19" s="407"/>
      <c r="L19" s="131"/>
      <c r="M19" s="1490"/>
      <c r="N19" s="1496"/>
      <c r="Q19" s="1494"/>
      <c r="R19" s="1493"/>
    </row>
    <row r="20" spans="1:20" s="144" customFormat="1" ht="12.75" customHeight="1">
      <c r="A20" s="454"/>
      <c r="B20" s="403"/>
      <c r="C20" s="140" t="s">
        <v>391</v>
      </c>
      <c r="D20" s="884" t="s">
        <v>428</v>
      </c>
      <c r="E20" s="926">
        <v>27</v>
      </c>
      <c r="F20" s="926">
        <v>51.5</v>
      </c>
      <c r="G20" s="926">
        <v>23.8</v>
      </c>
      <c r="H20" s="926">
        <v>31.1</v>
      </c>
      <c r="I20" s="141">
        <f t="shared" si="0"/>
        <v>1.3067226890756303</v>
      </c>
      <c r="J20" s="1013"/>
      <c r="K20" s="408"/>
      <c r="L20" s="143"/>
      <c r="M20" s="1490"/>
      <c r="N20" s="1497"/>
      <c r="O20" s="1497"/>
      <c r="P20" s="1497"/>
      <c r="Q20" s="1498"/>
      <c r="R20" s="1493"/>
      <c r="S20" s="1497"/>
      <c r="T20" s="1497"/>
    </row>
    <row r="21" spans="1:20" ht="12.75" customHeight="1">
      <c r="A21" s="403"/>
      <c r="B21" s="403"/>
      <c r="C21" s="140" t="s">
        <v>215</v>
      </c>
      <c r="D21" s="884" t="s">
        <v>435</v>
      </c>
      <c r="E21" s="926">
        <v>6.6</v>
      </c>
      <c r="F21" s="926">
        <v>10.1</v>
      </c>
      <c r="G21" s="926">
        <v>6.7</v>
      </c>
      <c r="H21" s="926">
        <v>6.4</v>
      </c>
      <c r="I21" s="141">
        <f>+H21/G21</f>
        <v>0.95522388059701491</v>
      </c>
      <c r="J21" s="1012"/>
      <c r="K21" s="407"/>
      <c r="L21" s="131"/>
      <c r="M21" s="1490"/>
      <c r="Q21" s="1494"/>
      <c r="R21" s="1493"/>
    </row>
    <row r="22" spans="1:20" s="146" customFormat="1" ht="12.75" customHeight="1">
      <c r="A22" s="455"/>
      <c r="B22" s="403"/>
      <c r="C22" s="140" t="s">
        <v>216</v>
      </c>
      <c r="D22" s="884" t="s">
        <v>216</v>
      </c>
      <c r="E22" s="926">
        <v>11.4</v>
      </c>
      <c r="F22" s="926">
        <v>25.2</v>
      </c>
      <c r="G22" s="926">
        <v>13.1</v>
      </c>
      <c r="H22" s="926">
        <v>9.3000000000000007</v>
      </c>
      <c r="I22" s="141">
        <f t="shared" si="0"/>
        <v>0.70992366412213748</v>
      </c>
      <c r="J22" s="1013"/>
      <c r="K22" s="409"/>
      <c r="L22" s="145"/>
      <c r="M22" s="1490"/>
      <c r="N22" s="1499"/>
      <c r="O22" s="1499"/>
      <c r="P22" s="1499"/>
      <c r="Q22" s="1500"/>
      <c r="R22" s="1493"/>
      <c r="S22" s="1499"/>
      <c r="T22" s="1499"/>
    </row>
    <row r="23" spans="1:20" s="148" customFormat="1" ht="12.75" customHeight="1">
      <c r="A23" s="410"/>
      <c r="B23" s="410"/>
      <c r="C23" s="140" t="s">
        <v>217</v>
      </c>
      <c r="D23" s="884" t="s">
        <v>217</v>
      </c>
      <c r="E23" s="926">
        <v>12.3</v>
      </c>
      <c r="F23" s="926">
        <v>44.2</v>
      </c>
      <c r="G23" s="926">
        <v>11.2</v>
      </c>
      <c r="H23" s="926">
        <v>13.7</v>
      </c>
      <c r="I23" s="141">
        <f t="shared" si="0"/>
        <v>1.2232142857142858</v>
      </c>
      <c r="J23" s="1012"/>
      <c r="K23" s="407"/>
      <c r="L23" s="147"/>
      <c r="M23" s="1490"/>
      <c r="N23" s="1496"/>
      <c r="O23" s="1496"/>
      <c r="P23" s="1496"/>
      <c r="Q23" s="1494"/>
      <c r="R23" s="1493"/>
      <c r="S23" s="1496"/>
      <c r="T23" s="1496"/>
    </row>
    <row r="24" spans="1:20" ht="12.75" customHeight="1">
      <c r="A24" s="403"/>
      <c r="B24" s="403"/>
      <c r="C24" s="140" t="s">
        <v>218</v>
      </c>
      <c r="D24" s="884" t="s">
        <v>218</v>
      </c>
      <c r="E24" s="926">
        <v>6.1</v>
      </c>
      <c r="F24" s="926">
        <v>15.5</v>
      </c>
      <c r="G24" s="926">
        <v>6</v>
      </c>
      <c r="H24" s="926">
        <v>6.1</v>
      </c>
      <c r="I24" s="141">
        <f t="shared" si="0"/>
        <v>1.0166666666666666</v>
      </c>
      <c r="J24" s="1012"/>
      <c r="K24" s="407"/>
      <c r="L24" s="131"/>
      <c r="M24" s="1490"/>
      <c r="Q24" s="1494"/>
      <c r="R24" s="1493"/>
    </row>
    <row r="25" spans="1:20" ht="12.75" customHeight="1">
      <c r="A25" s="403"/>
      <c r="B25" s="403"/>
      <c r="C25" s="140" t="s">
        <v>219</v>
      </c>
      <c r="D25" s="884" t="s">
        <v>219</v>
      </c>
      <c r="E25" s="926">
        <v>5.9</v>
      </c>
      <c r="F25" s="926">
        <v>12.7</v>
      </c>
      <c r="G25" s="926">
        <v>6.1</v>
      </c>
      <c r="H25" s="926">
        <v>5.5</v>
      </c>
      <c r="I25" s="141">
        <f t="shared" si="0"/>
        <v>0.90163934426229508</v>
      </c>
      <c r="J25" s="1012"/>
      <c r="K25" s="407"/>
      <c r="L25" s="131"/>
      <c r="M25" s="1490"/>
      <c r="Q25" s="1494"/>
      <c r="R25" s="1493"/>
    </row>
    <row r="26" spans="1:20" s="150" customFormat="1" ht="12.75" customHeight="1">
      <c r="A26" s="411"/>
      <c r="B26" s="411"/>
      <c r="C26" s="138" t="s">
        <v>73</v>
      </c>
      <c r="D26" s="1014" t="s">
        <v>73</v>
      </c>
      <c r="E26" s="1015">
        <v>14</v>
      </c>
      <c r="F26" s="1015">
        <v>35.6</v>
      </c>
      <c r="G26" s="1015">
        <v>13.3</v>
      </c>
      <c r="H26" s="1015">
        <v>14.7</v>
      </c>
      <c r="I26" s="1016">
        <f t="shared" si="0"/>
        <v>1.1052631578947367</v>
      </c>
      <c r="J26" s="1013"/>
      <c r="K26" s="412"/>
      <c r="L26" s="149"/>
      <c r="M26" s="1490"/>
      <c r="N26" s="1501"/>
      <c r="O26" s="1501"/>
      <c r="P26" s="1501"/>
      <c r="Q26" s="1500"/>
      <c r="R26" s="1493"/>
      <c r="S26" s="1501"/>
      <c r="T26" s="1501"/>
    </row>
    <row r="27" spans="1:20" s="152" customFormat="1" ht="12.75" customHeight="1">
      <c r="A27" s="413"/>
      <c r="B27" s="456"/>
      <c r="C27" s="460" t="s">
        <v>220</v>
      </c>
      <c r="D27" s="885" t="s">
        <v>220</v>
      </c>
      <c r="E27" s="927">
        <v>11.5</v>
      </c>
      <c r="F27" s="927">
        <v>23.3</v>
      </c>
      <c r="G27" s="927">
        <v>11.2</v>
      </c>
      <c r="H27" s="927">
        <v>11.7</v>
      </c>
      <c r="I27" s="1017">
        <f t="shared" si="0"/>
        <v>1.0446428571428572</v>
      </c>
      <c r="J27" s="1018"/>
      <c r="K27" s="414"/>
      <c r="L27" s="151"/>
      <c r="M27" s="1490"/>
      <c r="N27" s="1502"/>
      <c r="O27" s="1502"/>
      <c r="P27" s="1502"/>
      <c r="Q27" s="1487"/>
      <c r="R27" s="1502"/>
      <c r="S27" s="1502"/>
      <c r="T27" s="1502"/>
    </row>
    <row r="28" spans="1:20" ht="12.75" customHeight="1">
      <c r="A28" s="403"/>
      <c r="B28" s="403"/>
      <c r="C28" s="140" t="s">
        <v>221</v>
      </c>
      <c r="D28" s="884" t="s">
        <v>221</v>
      </c>
      <c r="E28" s="926">
        <v>11.3</v>
      </c>
      <c r="F28" s="926">
        <v>22.2</v>
      </c>
      <c r="G28" s="926">
        <v>12.3</v>
      </c>
      <c r="H28" s="926">
        <v>10.1</v>
      </c>
      <c r="I28" s="141">
        <f t="shared" si="0"/>
        <v>0.82113821138211374</v>
      </c>
      <c r="J28" s="1012"/>
      <c r="K28" s="407"/>
      <c r="L28" s="131"/>
      <c r="M28" s="1490"/>
    </row>
    <row r="29" spans="1:20" ht="12.75" customHeight="1">
      <c r="A29" s="403"/>
      <c r="B29" s="403"/>
      <c r="C29" s="140" t="s">
        <v>222</v>
      </c>
      <c r="D29" s="884" t="s">
        <v>222</v>
      </c>
      <c r="E29" s="926">
        <v>6.7</v>
      </c>
      <c r="F29" s="926">
        <v>12.5</v>
      </c>
      <c r="G29" s="926">
        <v>6.7</v>
      </c>
      <c r="H29" s="926">
        <v>6.6</v>
      </c>
      <c r="I29" s="141">
        <f t="shared" si="0"/>
        <v>0.9850746268656716</v>
      </c>
      <c r="J29" s="1012"/>
      <c r="K29" s="407"/>
      <c r="L29" s="131"/>
      <c r="M29" s="1490"/>
    </row>
    <row r="30" spans="1:20" ht="12.75" customHeight="1">
      <c r="A30" s="403"/>
      <c r="B30" s="403"/>
      <c r="C30" s="140" t="s">
        <v>393</v>
      </c>
      <c r="D30" s="884" t="s">
        <v>430</v>
      </c>
      <c r="E30" s="926">
        <v>7.8</v>
      </c>
      <c r="F30" s="926">
        <v>20.9</v>
      </c>
      <c r="G30" s="926">
        <v>7.6</v>
      </c>
      <c r="H30" s="926">
        <v>8</v>
      </c>
      <c r="I30" s="141">
        <f t="shared" si="0"/>
        <v>1.0526315789473684</v>
      </c>
      <c r="J30" s="1012"/>
      <c r="K30" s="407"/>
      <c r="L30" s="131"/>
      <c r="M30" s="1490"/>
    </row>
    <row r="31" spans="1:20" ht="12.75" customHeight="1">
      <c r="A31" s="403"/>
      <c r="B31" s="403"/>
      <c r="C31" s="140" t="s">
        <v>379</v>
      </c>
      <c r="D31" s="884" t="s">
        <v>431</v>
      </c>
      <c r="E31" s="926">
        <v>10.8</v>
      </c>
      <c r="F31" s="926">
        <v>21.8</v>
      </c>
      <c r="G31" s="926">
        <v>12.1</v>
      </c>
      <c r="H31" s="926">
        <v>9.5</v>
      </c>
      <c r="I31" s="141">
        <f t="shared" si="0"/>
        <v>0.78512396694214881</v>
      </c>
      <c r="J31" s="1012"/>
      <c r="K31" s="407"/>
      <c r="L31" s="131"/>
      <c r="M31" s="1490"/>
    </row>
    <row r="32" spans="1:20" ht="12.75" customHeight="1">
      <c r="A32" s="403"/>
      <c r="B32" s="403"/>
      <c r="C32" s="140" t="s">
        <v>255</v>
      </c>
      <c r="D32" s="884" t="s">
        <v>436</v>
      </c>
      <c r="E32" s="926">
        <v>11.4</v>
      </c>
      <c r="F32" s="926">
        <v>21.5</v>
      </c>
      <c r="G32" s="926">
        <v>13.1</v>
      </c>
      <c r="H32" s="926">
        <v>9.6</v>
      </c>
      <c r="I32" s="141">
        <f t="shared" si="0"/>
        <v>0.73282442748091603</v>
      </c>
      <c r="J32" s="1012"/>
      <c r="K32" s="407"/>
      <c r="L32" s="131"/>
      <c r="M32" s="1490"/>
    </row>
    <row r="33" spans="1:20" s="155" customFormat="1" ht="12.75" customHeight="1">
      <c r="A33" s="457"/>
      <c r="B33" s="403"/>
      <c r="C33" s="140" t="s">
        <v>223</v>
      </c>
      <c r="D33" s="884" t="s">
        <v>223</v>
      </c>
      <c r="E33" s="926">
        <v>8.8000000000000007</v>
      </c>
      <c r="F33" s="926">
        <v>22.8</v>
      </c>
      <c r="G33" s="926">
        <v>8.4</v>
      </c>
      <c r="H33" s="926">
        <v>9.4</v>
      </c>
      <c r="I33" s="141">
        <f t="shared" si="0"/>
        <v>1.1190476190476191</v>
      </c>
      <c r="J33" s="1012"/>
      <c r="K33" s="415"/>
      <c r="L33" s="153"/>
      <c r="M33" s="1490"/>
      <c r="N33" s="1503"/>
      <c r="O33" s="1503"/>
      <c r="P33" s="1503"/>
      <c r="Q33" s="1503"/>
      <c r="R33" s="1503"/>
      <c r="S33" s="1503"/>
      <c r="T33" s="1503"/>
    </row>
    <row r="34" spans="1:20" ht="12.75" customHeight="1">
      <c r="A34" s="403"/>
      <c r="B34" s="403"/>
      <c r="C34" s="140" t="s">
        <v>392</v>
      </c>
      <c r="D34" s="884" t="s">
        <v>429</v>
      </c>
      <c r="E34" s="926">
        <v>6.2</v>
      </c>
      <c r="F34" s="926">
        <v>16.100000000000001</v>
      </c>
      <c r="G34" s="926">
        <v>6.4</v>
      </c>
      <c r="H34" s="926">
        <v>5.8</v>
      </c>
      <c r="I34" s="141">
        <f t="shared" si="0"/>
        <v>0.90624999999999989</v>
      </c>
      <c r="J34" s="1012"/>
      <c r="K34" s="407"/>
      <c r="L34" s="131"/>
      <c r="M34" s="1490"/>
    </row>
    <row r="35" spans="1:20" ht="12.75" customHeight="1">
      <c r="A35" s="403"/>
      <c r="B35" s="403"/>
      <c r="C35" s="140" t="s">
        <v>224</v>
      </c>
      <c r="D35" s="884" t="s">
        <v>224</v>
      </c>
      <c r="E35" s="926">
        <v>6.3</v>
      </c>
      <c r="F35" s="926">
        <v>16.600000000000001</v>
      </c>
      <c r="G35" s="926">
        <v>5.2</v>
      </c>
      <c r="H35" s="926">
        <v>7.8</v>
      </c>
      <c r="I35" s="141">
        <f t="shared" si="0"/>
        <v>1.5</v>
      </c>
      <c r="J35" s="1012"/>
      <c r="K35" s="407"/>
      <c r="L35" s="131"/>
      <c r="M35" s="1490"/>
    </row>
    <row r="36" spans="1:20" s="146" customFormat="1" ht="12.75" customHeight="1">
      <c r="A36" s="455"/>
      <c r="B36" s="403"/>
      <c r="C36" s="140" t="s">
        <v>432</v>
      </c>
      <c r="D36" s="884" t="s">
        <v>432</v>
      </c>
      <c r="E36" s="926">
        <v>7.1</v>
      </c>
      <c r="F36" s="926">
        <v>24.3</v>
      </c>
      <c r="G36" s="926">
        <v>7.9</v>
      </c>
      <c r="H36" s="926">
        <v>6.1</v>
      </c>
      <c r="I36" s="141">
        <f t="shared" si="0"/>
        <v>0.77215189873417711</v>
      </c>
      <c r="J36" s="1013"/>
      <c r="K36" s="409"/>
      <c r="L36" s="145"/>
      <c r="M36" s="1490"/>
      <c r="N36" s="1499"/>
      <c r="O36" s="1499"/>
      <c r="P36" s="1499"/>
      <c r="Q36" s="1499"/>
      <c r="R36" s="1499"/>
      <c r="S36" s="1499"/>
      <c r="T36" s="1499"/>
    </row>
    <row r="37" spans="1:20" ht="12.75" customHeight="1">
      <c r="A37" s="403"/>
      <c r="B37" s="403"/>
      <c r="C37" s="140" t="s">
        <v>225</v>
      </c>
      <c r="D37" s="884" t="s">
        <v>225</v>
      </c>
      <c r="E37" s="926">
        <v>8</v>
      </c>
      <c r="F37" s="926">
        <v>21.6</v>
      </c>
      <c r="G37" s="926">
        <v>8.1999999999999993</v>
      </c>
      <c r="H37" s="926">
        <v>7.7</v>
      </c>
      <c r="I37" s="141">
        <f t="shared" si="0"/>
        <v>0.9390243902439025</v>
      </c>
      <c r="J37" s="1012"/>
      <c r="K37" s="407"/>
      <c r="L37" s="131"/>
      <c r="M37" s="1490"/>
    </row>
    <row r="38" spans="1:20" s="152" customFormat="1" ht="12.75" customHeight="1">
      <c r="A38" s="413"/>
      <c r="B38" s="458"/>
      <c r="C38" s="460" t="s">
        <v>226</v>
      </c>
      <c r="D38" s="885" t="s">
        <v>437</v>
      </c>
      <c r="E38" s="927">
        <v>10.1</v>
      </c>
      <c r="F38" s="927">
        <v>21.6</v>
      </c>
      <c r="G38" s="927">
        <v>10</v>
      </c>
      <c r="H38" s="927">
        <v>10.3</v>
      </c>
      <c r="I38" s="1017">
        <f t="shared" si="0"/>
        <v>1.03</v>
      </c>
      <c r="J38" s="1018"/>
      <c r="K38" s="414"/>
      <c r="L38" s="151"/>
      <c r="M38" s="1490"/>
      <c r="N38" s="1502"/>
      <c r="O38" s="1502"/>
      <c r="P38" s="1502"/>
      <c r="Q38" s="1502"/>
      <c r="R38" s="1502"/>
      <c r="S38" s="1502"/>
      <c r="T38" s="1502"/>
    </row>
    <row r="39" spans="1:20" ht="23.25" customHeight="1">
      <c r="A39" s="403"/>
      <c r="B39" s="403"/>
      <c r="C39" s="140" t="s">
        <v>463</v>
      </c>
      <c r="D39" s="886" t="s">
        <v>463</v>
      </c>
      <c r="E39" s="926">
        <v>6.1</v>
      </c>
      <c r="F39" s="926">
        <v>13</v>
      </c>
      <c r="G39" s="926">
        <v>6.2</v>
      </c>
      <c r="H39" s="926">
        <v>6.1</v>
      </c>
      <c r="I39" s="141">
        <f t="shared" si="0"/>
        <v>0.98387096774193539</v>
      </c>
      <c r="J39" s="1012"/>
      <c r="K39" s="407"/>
      <c r="L39" s="131"/>
      <c r="M39" s="1490"/>
    </row>
    <row r="40" spans="1:20" s="161" customFormat="1" ht="12" customHeight="1">
      <c r="A40" s="459"/>
      <c r="B40" s="403"/>
      <c r="C40" s="156"/>
      <c r="D40" s="157"/>
      <c r="E40" s="158"/>
      <c r="F40" s="158"/>
      <c r="G40" s="159"/>
      <c r="H40" s="159"/>
      <c r="I40" s="159"/>
      <c r="J40" s="159"/>
      <c r="K40" s="416"/>
      <c r="L40" s="160"/>
      <c r="M40" s="1486"/>
      <c r="N40" s="1504"/>
      <c r="O40" s="1504"/>
      <c r="P40" s="1504"/>
      <c r="Q40" s="1504"/>
      <c r="R40" s="1504"/>
      <c r="S40" s="1504"/>
      <c r="T40" s="1504"/>
    </row>
    <row r="41" spans="1:20" ht="17.25" customHeight="1">
      <c r="A41" s="403"/>
      <c r="B41" s="403"/>
      <c r="C41" s="1081"/>
      <c r="D41" s="1081"/>
      <c r="E41" s="1082"/>
      <c r="F41" s="1762"/>
      <c r="G41" s="1762"/>
      <c r="H41" s="1762"/>
      <c r="I41" s="1762"/>
      <c r="J41" s="1762"/>
      <c r="K41" s="417"/>
      <c r="L41" s="129"/>
    </row>
    <row r="42" spans="1:20" ht="17.25" customHeight="1">
      <c r="A42" s="403"/>
      <c r="B42" s="403"/>
      <c r="C42" s="1081"/>
      <c r="D42" s="1763" t="s">
        <v>641</v>
      </c>
      <c r="E42" s="1763"/>
      <c r="F42" s="1763"/>
      <c r="G42" s="1083"/>
      <c r="H42" s="1083"/>
      <c r="I42" s="1762"/>
      <c r="J42" s="1762"/>
      <c r="K42" s="417"/>
      <c r="L42" s="129"/>
    </row>
    <row r="43" spans="1:20" ht="17.25" customHeight="1">
      <c r="A43" s="403"/>
      <c r="B43" s="403"/>
      <c r="C43" s="1081"/>
      <c r="D43" s="1763"/>
      <c r="E43" s="1763"/>
      <c r="F43" s="1763"/>
      <c r="G43" s="1083"/>
      <c r="H43" s="1083"/>
      <c r="I43" s="1762"/>
      <c r="J43" s="1762"/>
      <c r="K43" s="417"/>
      <c r="L43" s="129"/>
    </row>
    <row r="44" spans="1:20" ht="17.25" customHeight="1">
      <c r="A44" s="403"/>
      <c r="B44" s="403"/>
      <c r="C44" s="1081"/>
      <c r="D44" s="1763" t="s">
        <v>640</v>
      </c>
      <c r="E44" s="1763"/>
      <c r="F44" s="1763"/>
      <c r="G44" s="1083"/>
      <c r="H44" s="1083"/>
      <c r="I44" s="1762"/>
      <c r="J44" s="1762"/>
      <c r="K44" s="417"/>
      <c r="L44" s="129"/>
    </row>
    <row r="45" spans="1:20" ht="17.25" customHeight="1">
      <c r="A45" s="403"/>
      <c r="B45" s="403"/>
      <c r="C45" s="1081"/>
      <c r="D45" s="1763"/>
      <c r="E45" s="1763"/>
      <c r="F45" s="1763"/>
      <c r="G45" s="1083"/>
      <c r="H45" s="1083"/>
      <c r="I45" s="1762"/>
      <c r="J45" s="1762"/>
      <c r="K45" s="417"/>
      <c r="L45" s="129"/>
    </row>
    <row r="46" spans="1:20" ht="17.25" customHeight="1">
      <c r="A46" s="403"/>
      <c r="B46" s="403"/>
      <c r="C46" s="1081"/>
      <c r="D46" s="1763" t="s">
        <v>678</v>
      </c>
      <c r="E46" s="1763"/>
      <c r="F46" s="1763"/>
      <c r="G46" s="1083"/>
      <c r="H46" s="1083"/>
      <c r="I46" s="1762"/>
      <c r="J46" s="1762"/>
      <c r="K46" s="417"/>
      <c r="L46" s="129"/>
    </row>
    <row r="47" spans="1:20" ht="17.25" customHeight="1">
      <c r="A47" s="403"/>
      <c r="B47" s="403"/>
      <c r="C47" s="1081"/>
      <c r="D47" s="1763"/>
      <c r="E47" s="1763"/>
      <c r="F47" s="1763"/>
      <c r="G47" s="1083"/>
      <c r="H47" s="1083"/>
      <c r="I47" s="1762"/>
      <c r="J47" s="1762"/>
      <c r="K47" s="417"/>
      <c r="L47" s="129"/>
    </row>
    <row r="48" spans="1:20" ht="17.25" customHeight="1">
      <c r="A48" s="403"/>
      <c r="B48" s="403"/>
      <c r="C48" s="1081"/>
      <c r="D48" s="1763"/>
      <c r="E48" s="1763"/>
      <c r="F48" s="1763"/>
      <c r="G48" s="1083"/>
      <c r="H48" s="1083"/>
      <c r="I48" s="1762"/>
      <c r="J48" s="1762"/>
      <c r="K48" s="417"/>
      <c r="L48" s="129"/>
    </row>
    <row r="49" spans="1:20" ht="17.25" customHeight="1">
      <c r="A49" s="403"/>
      <c r="B49" s="403"/>
      <c r="C49" s="1081"/>
      <c r="D49" s="1763" t="s">
        <v>642</v>
      </c>
      <c r="E49" s="1763"/>
      <c r="F49" s="1763"/>
      <c r="G49" s="1083"/>
      <c r="H49" s="1083"/>
      <c r="I49" s="1762"/>
      <c r="J49" s="1762"/>
      <c r="K49" s="417"/>
      <c r="L49" s="129"/>
    </row>
    <row r="50" spans="1:20" ht="17.25" customHeight="1">
      <c r="A50" s="403"/>
      <c r="B50" s="403"/>
      <c r="C50" s="1081"/>
      <c r="D50" s="1763"/>
      <c r="E50" s="1763"/>
      <c r="F50" s="1763"/>
      <c r="G50" s="1083"/>
      <c r="H50" s="1083"/>
      <c r="I50" s="1762"/>
      <c r="J50" s="1762"/>
      <c r="K50" s="417"/>
      <c r="L50" s="129"/>
    </row>
    <row r="51" spans="1:20" ht="17.25" customHeight="1">
      <c r="A51" s="403"/>
      <c r="B51" s="403"/>
      <c r="C51" s="1081"/>
      <c r="D51" s="1763"/>
      <c r="E51" s="1763"/>
      <c r="F51" s="1763"/>
      <c r="G51" s="1083"/>
      <c r="H51" s="1083"/>
      <c r="I51" s="1762"/>
      <c r="J51" s="1762"/>
      <c r="K51" s="417"/>
      <c r="L51" s="129"/>
    </row>
    <row r="52" spans="1:20" ht="17.25" customHeight="1">
      <c r="A52" s="403"/>
      <c r="B52" s="403"/>
      <c r="C52" s="1081"/>
      <c r="D52" s="1763"/>
      <c r="E52" s="1763"/>
      <c r="F52" s="1763"/>
      <c r="G52" s="1083"/>
      <c r="H52" s="1083"/>
      <c r="I52" s="1762"/>
      <c r="J52" s="1762"/>
      <c r="K52" s="417"/>
      <c r="L52" s="129"/>
    </row>
    <row r="53" spans="1:20" s="155" customFormat="1" ht="17.25" customHeight="1">
      <c r="A53" s="457"/>
      <c r="B53" s="403"/>
      <c r="C53" s="1081"/>
      <c r="D53" s="1764" t="s">
        <v>508</v>
      </c>
      <c r="E53" s="1763"/>
      <c r="F53" s="1763"/>
      <c r="G53" s="1083"/>
      <c r="H53" s="1083"/>
      <c r="I53" s="1762"/>
      <c r="J53" s="1762"/>
      <c r="K53" s="418"/>
      <c r="L53" s="154"/>
      <c r="M53" s="1505"/>
      <c r="N53" s="1503"/>
      <c r="O53" s="1503"/>
      <c r="P53" s="1503"/>
      <c r="Q53" s="1503"/>
      <c r="R53" s="1503"/>
      <c r="S53" s="1503"/>
      <c r="T53" s="1503"/>
    </row>
    <row r="54" spans="1:20" ht="17.25" customHeight="1">
      <c r="A54" s="403"/>
      <c r="B54" s="403"/>
      <c r="C54" s="1081"/>
      <c r="D54" s="1763"/>
      <c r="E54" s="1763"/>
      <c r="F54" s="1763"/>
      <c r="G54" s="1083"/>
      <c r="H54" s="1083"/>
      <c r="I54" s="1762"/>
      <c r="J54" s="1762"/>
      <c r="K54" s="417"/>
      <c r="L54" s="129"/>
    </row>
    <row r="55" spans="1:20" ht="17.25" customHeight="1">
      <c r="A55" s="403"/>
      <c r="B55" s="403"/>
      <c r="C55" s="1081"/>
      <c r="D55" s="1763"/>
      <c r="E55" s="1763"/>
      <c r="F55" s="1763"/>
      <c r="G55" s="1083"/>
      <c r="H55" s="1083"/>
      <c r="I55" s="1762"/>
      <c r="J55" s="1762"/>
      <c r="K55" s="417"/>
      <c r="L55" s="129"/>
    </row>
    <row r="56" spans="1:20" ht="5.25" customHeight="1">
      <c r="A56" s="403"/>
      <c r="B56" s="403"/>
      <c r="C56" s="1081"/>
      <c r="D56" s="1083"/>
      <c r="E56" s="1083"/>
      <c r="F56" s="1083"/>
      <c r="G56" s="1083"/>
      <c r="H56" s="1083"/>
      <c r="I56" s="1762"/>
      <c r="J56" s="1762"/>
      <c r="K56" s="417"/>
      <c r="L56" s="129"/>
    </row>
    <row r="57" spans="1:20" ht="18.75" customHeight="1">
      <c r="A57" s="403"/>
      <c r="B57" s="403"/>
      <c r="C57" s="1081"/>
      <c r="D57" s="1081"/>
      <c r="E57" s="1082"/>
      <c r="F57" s="1762"/>
      <c r="G57" s="1762"/>
      <c r="H57" s="1762"/>
      <c r="I57" s="1762"/>
      <c r="J57" s="1762"/>
      <c r="K57" s="417"/>
      <c r="L57" s="129"/>
    </row>
    <row r="58" spans="1:20" ht="18.75" customHeight="1">
      <c r="A58" s="403"/>
      <c r="B58" s="403"/>
      <c r="C58" s="1765" t="s">
        <v>643</v>
      </c>
      <c r="D58" s="1765"/>
      <c r="E58" s="1765"/>
      <c r="F58" s="1765"/>
      <c r="G58" s="1765"/>
      <c r="H58" s="1765"/>
      <c r="I58" s="1765"/>
      <c r="J58" s="1765"/>
      <c r="K58" s="988"/>
      <c r="L58" s="129"/>
    </row>
    <row r="59" spans="1:20" ht="11.25" customHeight="1">
      <c r="A59" s="403"/>
      <c r="B59" s="403"/>
      <c r="C59" s="1766" t="s">
        <v>679</v>
      </c>
      <c r="D59" s="1765"/>
      <c r="E59" s="1765"/>
      <c r="F59" s="1765"/>
      <c r="G59" s="1765"/>
      <c r="H59" s="1765"/>
      <c r="I59" s="1765"/>
      <c r="J59" s="1765"/>
      <c r="K59" s="1767"/>
      <c r="L59" s="129"/>
    </row>
    <row r="60" spans="1:20" ht="13.5" customHeight="1">
      <c r="A60" s="403"/>
      <c r="B60" s="403"/>
      <c r="C60" s="1768"/>
      <c r="D60" s="1769"/>
      <c r="E60" s="1769"/>
      <c r="F60" s="162"/>
      <c r="G60" s="163"/>
      <c r="H60" s="163"/>
      <c r="I60" s="1770">
        <v>41883</v>
      </c>
      <c r="J60" s="1770"/>
      <c r="K60" s="555">
        <v>21</v>
      </c>
      <c r="L60" s="129"/>
    </row>
    <row r="64" spans="1:20" ht="8.25" customHeight="1"/>
    <row r="66" spans="11:11" ht="9" customHeight="1"/>
    <row r="67" spans="11:11" ht="8.25" customHeight="1">
      <c r="K67" s="164"/>
    </row>
    <row r="68" spans="11:11" ht="9.75" customHeight="1"/>
  </sheetData>
  <mergeCells count="30">
    <mergeCell ref="C58:J58"/>
    <mergeCell ref="C59:K59"/>
    <mergeCell ref="C60:E60"/>
    <mergeCell ref="I60:J60"/>
    <mergeCell ref="I55:J55"/>
    <mergeCell ref="I56:J56"/>
    <mergeCell ref="F57:H57"/>
    <mergeCell ref="I57:J57"/>
    <mergeCell ref="D44:F45"/>
    <mergeCell ref="D46:F48"/>
    <mergeCell ref="D49:F52"/>
    <mergeCell ref="D53:F55"/>
    <mergeCell ref="I43:J43"/>
    <mergeCell ref="I44:J44"/>
    <mergeCell ref="I45:J45"/>
    <mergeCell ref="I46:J46"/>
    <mergeCell ref="I47:J47"/>
    <mergeCell ref="I48:J48"/>
    <mergeCell ref="I49:J49"/>
    <mergeCell ref="I50:J50"/>
    <mergeCell ref="I51:J51"/>
    <mergeCell ref="I52:J52"/>
    <mergeCell ref="I53:J53"/>
    <mergeCell ref="I54:J54"/>
    <mergeCell ref="C4:J4"/>
    <mergeCell ref="C7:D7"/>
    <mergeCell ref="F41:H41"/>
    <mergeCell ref="I41:J41"/>
    <mergeCell ref="I42:J42"/>
    <mergeCell ref="D42:F43"/>
  </mergeCells>
  <conditionalFormatting sqref="F9:F39">
    <cfRule type="top10" dxfId="5" priority="5" bottom="1" rank="1"/>
    <cfRule type="top10" dxfId="4" priority="6" rank="1"/>
  </conditionalFormatting>
  <conditionalFormatting sqref="E9:E38">
    <cfRule type="top10" dxfId="3" priority="3" bottom="1" rank="3"/>
    <cfRule type="top10" dxfId="2" priority="4" rank="2"/>
  </conditionalFormatting>
  <conditionalFormatting sqref="I9:I25">
    <cfRule type="top10" dxfId="1" priority="2" rank="2"/>
  </conditionalFormatting>
  <conditionalFormatting sqref="M9:M25">
    <cfRule type="top10" dxfId="0" priority="1" rank="5"/>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sheetPr codeName="Folha8" enableFormatConditionsCalculation="0">
    <tabColor theme="9"/>
  </sheetPr>
  <dimension ref="A1:R68"/>
  <sheetViews>
    <sheetView showRuler="0" workbookViewId="0"/>
  </sheetViews>
  <sheetFormatPr defaultRowHeight="12.75"/>
  <cols>
    <col min="1" max="1" width="1" customWidth="1"/>
    <col min="2" max="2" width="2.5703125" customWidth="1"/>
    <col min="3" max="3" width="3" customWidth="1"/>
    <col min="4" max="4" width="16.7109375" customWidth="1"/>
    <col min="5" max="5" width="0.5703125" customWidth="1"/>
    <col min="6" max="6" width="13" customWidth="1"/>
    <col min="7" max="7" width="5.140625" customWidth="1"/>
    <col min="8" max="8" width="2.5703125" customWidth="1"/>
    <col min="9" max="9" width="15.28515625" customWidth="1"/>
    <col min="10" max="10" width="5.28515625" customWidth="1"/>
    <col min="11" max="11" width="10.140625" customWidth="1"/>
    <col min="12" max="12" width="20.7109375" customWidth="1"/>
    <col min="13" max="13" width="2.7109375" customWidth="1"/>
    <col min="14" max="14" width="2.42578125" customWidth="1"/>
    <col min="15" max="15" width="1" customWidth="1"/>
    <col min="17" max="17" width="13" customWidth="1"/>
  </cols>
  <sheetData>
    <row r="1" spans="1:17" ht="13.5" customHeight="1">
      <c r="A1" s="4"/>
      <c r="B1" s="263"/>
      <c r="C1" s="263"/>
      <c r="D1" s="263"/>
      <c r="E1" s="262"/>
      <c r="F1" s="1523" t="s">
        <v>43</v>
      </c>
      <c r="G1" s="1523"/>
      <c r="H1" s="1523"/>
      <c r="I1" s="8"/>
      <c r="J1" s="8"/>
      <c r="K1" s="8"/>
      <c r="L1" s="8"/>
      <c r="M1" s="8"/>
      <c r="N1" s="8"/>
      <c r="O1" s="8"/>
    </row>
    <row r="2" spans="1:17" ht="13.5" customHeight="1">
      <c r="A2" s="4"/>
      <c r="B2" s="269"/>
      <c r="C2" s="1529"/>
      <c r="D2" s="1529"/>
      <c r="E2" s="1529"/>
      <c r="F2" s="1529"/>
      <c r="G2" s="1529"/>
      <c r="H2" s="8"/>
      <c r="I2" s="8"/>
      <c r="J2" s="8"/>
      <c r="K2" s="8"/>
      <c r="L2" s="8"/>
      <c r="M2" s="8"/>
      <c r="N2" s="8"/>
      <c r="O2" s="8"/>
    </row>
    <row r="3" spans="1:17">
      <c r="A3" s="4"/>
      <c r="B3" s="270"/>
      <c r="C3" s="1529"/>
      <c r="D3" s="1529"/>
      <c r="E3" s="1529"/>
      <c r="F3" s="1529"/>
      <c r="G3" s="1529"/>
      <c r="H3" s="1"/>
      <c r="I3" s="8"/>
      <c r="J3" s="8"/>
      <c r="K3" s="8"/>
      <c r="L3" s="8"/>
      <c r="M3" s="8"/>
      <c r="N3" s="8"/>
      <c r="O3" s="4"/>
    </row>
    <row r="4" spans="1:17" ht="12.75" customHeight="1">
      <c r="A4" s="4"/>
      <c r="B4" s="272"/>
      <c r="C4" s="1521" t="s">
        <v>48</v>
      </c>
      <c r="D4" s="1522"/>
      <c r="E4" s="1522"/>
      <c r="F4" s="1522"/>
      <c r="G4" s="1522"/>
      <c r="H4" s="1522"/>
      <c r="I4" s="8"/>
      <c r="J4" s="8"/>
      <c r="K4" s="8"/>
      <c r="L4" s="8"/>
      <c r="M4" s="22"/>
      <c r="N4" s="8"/>
      <c r="O4" s="4"/>
    </row>
    <row r="5" spans="1:17" s="12" customFormat="1" ht="16.5" customHeight="1">
      <c r="A5" s="11"/>
      <c r="B5" s="271"/>
      <c r="C5" s="1522"/>
      <c r="D5" s="1522"/>
      <c r="E5" s="1522"/>
      <c r="F5" s="1522"/>
      <c r="G5" s="1522"/>
      <c r="H5" s="1522"/>
      <c r="I5" s="8"/>
      <c r="J5" s="8"/>
      <c r="K5" s="8"/>
      <c r="L5" s="8"/>
      <c r="M5" s="22"/>
      <c r="N5" s="8"/>
      <c r="O5" s="11"/>
    </row>
    <row r="6" spans="1:17" ht="11.25" customHeight="1">
      <c r="A6" s="4"/>
      <c r="B6" s="272"/>
      <c r="C6" s="1522"/>
      <c r="D6" s="1522"/>
      <c r="E6" s="1522"/>
      <c r="F6" s="1522"/>
      <c r="G6" s="1522"/>
      <c r="H6" s="1522"/>
      <c r="I6" s="8"/>
      <c r="J6" s="8"/>
      <c r="K6" s="8"/>
      <c r="L6" s="8"/>
      <c r="M6" s="22"/>
      <c r="N6" s="8"/>
      <c r="O6" s="4"/>
    </row>
    <row r="7" spans="1:17" ht="11.25" customHeight="1">
      <c r="A7" s="4"/>
      <c r="B7" s="272"/>
      <c r="C7" s="1522"/>
      <c r="D7" s="1522"/>
      <c r="E7" s="1522"/>
      <c r="F7" s="1522"/>
      <c r="G7" s="1522"/>
      <c r="H7" s="1522"/>
      <c r="I7" s="8"/>
      <c r="J7" s="8"/>
      <c r="K7" s="8"/>
      <c r="L7" s="8"/>
      <c r="M7" s="22"/>
      <c r="N7" s="8"/>
      <c r="O7" s="4"/>
    </row>
    <row r="8" spans="1:17" ht="117" customHeight="1">
      <c r="A8" s="4"/>
      <c r="B8" s="272"/>
      <c r="C8" s="1522"/>
      <c r="D8" s="1522"/>
      <c r="E8" s="1522"/>
      <c r="F8" s="1522"/>
      <c r="G8" s="1522"/>
      <c r="H8" s="1522"/>
      <c r="I8" s="8"/>
      <c r="J8" s="8"/>
      <c r="K8" s="8"/>
      <c r="L8" s="8"/>
      <c r="M8" s="22"/>
      <c r="N8" s="8"/>
      <c r="O8" s="4"/>
    </row>
    <row r="9" spans="1:17" ht="10.5" customHeight="1">
      <c r="A9" s="4"/>
      <c r="B9" s="272"/>
      <c r="C9" s="1522"/>
      <c r="D9" s="1522"/>
      <c r="E9" s="1522"/>
      <c r="F9" s="1522"/>
      <c r="G9" s="1522"/>
      <c r="H9" s="1522"/>
      <c r="I9" s="8"/>
      <c r="J9" s="8"/>
      <c r="K9" s="8"/>
      <c r="L9" s="8"/>
      <c r="M9" s="22"/>
      <c r="N9" s="5"/>
      <c r="O9" s="4"/>
    </row>
    <row r="10" spans="1:17" ht="11.25" customHeight="1">
      <c r="A10" s="4"/>
      <c r="B10" s="272"/>
      <c r="C10" s="1522"/>
      <c r="D10" s="1522"/>
      <c r="E10" s="1522"/>
      <c r="F10" s="1522"/>
      <c r="G10" s="1522"/>
      <c r="H10" s="1522"/>
      <c r="I10" s="8"/>
      <c r="J10" s="8"/>
      <c r="K10" s="8"/>
      <c r="L10" s="8"/>
      <c r="M10" s="22"/>
      <c r="N10" s="5"/>
      <c r="O10" s="4"/>
      <c r="Q10" s="7"/>
    </row>
    <row r="11" spans="1:17" ht="3.75" customHeight="1">
      <c r="A11" s="4"/>
      <c r="B11" s="272"/>
      <c r="C11" s="1522"/>
      <c r="D11" s="1522"/>
      <c r="E11" s="1522"/>
      <c r="F11" s="1522"/>
      <c r="G11" s="1522"/>
      <c r="H11" s="1522"/>
      <c r="I11" s="8"/>
      <c r="J11" s="8"/>
      <c r="K11" s="8"/>
      <c r="L11" s="8"/>
      <c r="M11" s="22"/>
      <c r="N11" s="5"/>
      <c r="O11" s="4"/>
    </row>
    <row r="12" spans="1:17" ht="11.25" customHeight="1">
      <c r="A12" s="4"/>
      <c r="B12" s="272"/>
      <c r="C12" s="1522"/>
      <c r="D12" s="1522"/>
      <c r="E12" s="1522"/>
      <c r="F12" s="1522"/>
      <c r="G12" s="1522"/>
      <c r="H12" s="1522"/>
      <c r="I12" s="8"/>
      <c r="J12" s="8"/>
      <c r="K12" s="8"/>
      <c r="L12" s="8"/>
      <c r="M12" s="22"/>
      <c r="N12" s="5"/>
      <c r="O12" s="4"/>
    </row>
    <row r="13" spans="1:17" ht="11.25" customHeight="1">
      <c r="A13" s="4"/>
      <c r="B13" s="272"/>
      <c r="C13" s="1522"/>
      <c r="D13" s="1522"/>
      <c r="E13" s="1522"/>
      <c r="F13" s="1522"/>
      <c r="G13" s="1522"/>
      <c r="H13" s="1522"/>
      <c r="I13" s="8"/>
      <c r="J13" s="8"/>
      <c r="K13" s="8"/>
      <c r="L13" s="8"/>
      <c r="M13" s="22"/>
      <c r="N13" s="5"/>
      <c r="O13" s="4"/>
    </row>
    <row r="14" spans="1:17" ht="15.75" customHeight="1">
      <c r="A14" s="4"/>
      <c r="B14" s="272"/>
      <c r="C14" s="1522"/>
      <c r="D14" s="1522"/>
      <c r="E14" s="1522"/>
      <c r="F14" s="1522"/>
      <c r="G14" s="1522"/>
      <c r="H14" s="1522"/>
      <c r="I14" s="8"/>
      <c r="J14" s="8"/>
      <c r="K14" s="8"/>
      <c r="L14" s="8"/>
      <c r="M14" s="22"/>
      <c r="N14" s="5"/>
      <c r="O14" s="4"/>
    </row>
    <row r="15" spans="1:17" ht="22.5" customHeight="1">
      <c r="A15" s="4"/>
      <c r="B15" s="272"/>
      <c r="C15" s="1522"/>
      <c r="D15" s="1522"/>
      <c r="E15" s="1522"/>
      <c r="F15" s="1522"/>
      <c r="G15" s="1522"/>
      <c r="H15" s="1522"/>
      <c r="I15" s="8"/>
      <c r="J15" s="8"/>
      <c r="K15" s="8"/>
      <c r="L15" s="8"/>
      <c r="M15" s="22"/>
      <c r="N15" s="5"/>
      <c r="O15" s="4"/>
    </row>
    <row r="16" spans="1:17" ht="11.25" customHeight="1">
      <c r="A16" s="4"/>
      <c r="B16" s="272"/>
      <c r="C16" s="1522"/>
      <c r="D16" s="1522"/>
      <c r="E16" s="1522"/>
      <c r="F16" s="1522"/>
      <c r="G16" s="1522"/>
      <c r="H16" s="1522"/>
      <c r="I16" s="8"/>
      <c r="J16" s="8"/>
      <c r="K16" s="8"/>
      <c r="L16" s="8"/>
      <c r="M16" s="22"/>
      <c r="N16" s="5"/>
      <c r="O16" s="4"/>
    </row>
    <row r="17" spans="1:18" ht="11.25" customHeight="1">
      <c r="A17" s="4"/>
      <c r="B17" s="272"/>
      <c r="C17" s="1522"/>
      <c r="D17" s="1522"/>
      <c r="E17" s="1522"/>
      <c r="F17" s="1522"/>
      <c r="G17" s="1522"/>
      <c r="H17" s="1522"/>
      <c r="I17" s="8"/>
      <c r="J17" s="8"/>
      <c r="K17" s="8"/>
      <c r="L17" s="8"/>
      <c r="M17" s="22"/>
      <c r="N17" s="5"/>
      <c r="O17" s="4"/>
    </row>
    <row r="18" spans="1:18" ht="11.25" customHeight="1">
      <c r="A18" s="4"/>
      <c r="B18" s="272"/>
      <c r="C18" s="1522"/>
      <c r="D18" s="1522"/>
      <c r="E18" s="1522"/>
      <c r="F18" s="1522"/>
      <c r="G18" s="1522"/>
      <c r="H18" s="1522"/>
      <c r="I18" s="10"/>
      <c r="J18" s="10"/>
      <c r="K18" s="10"/>
      <c r="L18" s="10"/>
      <c r="M18" s="10"/>
      <c r="N18" s="5"/>
      <c r="O18" s="4"/>
    </row>
    <row r="19" spans="1:18" ht="11.25" customHeight="1">
      <c r="A19" s="4"/>
      <c r="B19" s="272"/>
      <c r="C19" s="1522"/>
      <c r="D19" s="1522"/>
      <c r="E19" s="1522"/>
      <c r="F19" s="1522"/>
      <c r="G19" s="1522"/>
      <c r="H19" s="1522"/>
      <c r="I19" s="23"/>
      <c r="J19" s="23"/>
      <c r="K19" s="23"/>
      <c r="L19" s="23"/>
      <c r="M19" s="23"/>
      <c r="N19" s="5"/>
      <c r="O19" s="4"/>
    </row>
    <row r="20" spans="1:18" ht="11.25" customHeight="1">
      <c r="A20" s="4"/>
      <c r="B20" s="272"/>
      <c r="C20" s="1522"/>
      <c r="D20" s="1522"/>
      <c r="E20" s="1522"/>
      <c r="F20" s="1522"/>
      <c r="G20" s="1522"/>
      <c r="H20" s="1522"/>
      <c r="I20" s="16"/>
      <c r="J20" s="16"/>
      <c r="K20" s="16"/>
      <c r="L20" s="16"/>
      <c r="M20" s="16"/>
      <c r="N20" s="5"/>
      <c r="O20" s="4"/>
    </row>
    <row r="21" spans="1:18" ht="11.25" customHeight="1">
      <c r="A21" s="4"/>
      <c r="B21" s="272"/>
      <c r="C21" s="1522"/>
      <c r="D21" s="1522"/>
      <c r="E21" s="1522"/>
      <c r="F21" s="1522"/>
      <c r="G21" s="1522"/>
      <c r="H21" s="1522"/>
      <c r="I21" s="16"/>
      <c r="J21" s="16"/>
      <c r="K21" s="16"/>
      <c r="L21" s="16"/>
      <c r="M21" s="16"/>
      <c r="N21" s="5"/>
      <c r="O21" s="4"/>
    </row>
    <row r="22" spans="1:18" ht="12" customHeight="1">
      <c r="A22" s="4"/>
      <c r="B22" s="272"/>
      <c r="C22" s="35"/>
      <c r="D22" s="35"/>
      <c r="E22" s="35"/>
      <c r="F22" s="35"/>
      <c r="G22" s="35"/>
      <c r="H22" s="35"/>
      <c r="I22" s="18"/>
      <c r="J22" s="18"/>
      <c r="K22" s="18"/>
      <c r="L22" s="18"/>
      <c r="M22" s="18"/>
      <c r="N22" s="5"/>
      <c r="O22" s="4"/>
    </row>
    <row r="23" spans="1:18" ht="27.75" customHeight="1">
      <c r="A23" s="4"/>
      <c r="B23" s="272"/>
      <c r="C23" s="35"/>
      <c r="D23" s="35"/>
      <c r="E23" s="35"/>
      <c r="F23" s="35"/>
      <c r="G23" s="35"/>
      <c r="H23" s="35"/>
      <c r="I23" s="16"/>
      <c r="J23" s="16"/>
      <c r="K23" s="16"/>
      <c r="L23" s="16"/>
      <c r="M23" s="16"/>
      <c r="N23" s="5"/>
      <c r="O23" s="4"/>
    </row>
    <row r="24" spans="1:18" ht="18" customHeight="1">
      <c r="A24" s="4"/>
      <c r="B24" s="272"/>
      <c r="C24" s="14"/>
      <c r="D24" s="18"/>
      <c r="E24" s="20"/>
      <c r="F24" s="18"/>
      <c r="G24" s="15"/>
      <c r="H24" s="18"/>
      <c r="I24" s="18"/>
      <c r="J24" s="18"/>
      <c r="K24" s="18"/>
      <c r="L24" s="18"/>
      <c r="M24" s="18"/>
      <c r="N24" s="5"/>
      <c r="O24" s="4"/>
    </row>
    <row r="25" spans="1:18" ht="18" customHeight="1">
      <c r="A25" s="4"/>
      <c r="B25" s="272"/>
      <c r="C25" s="17"/>
      <c r="D25" s="18"/>
      <c r="E25" s="13"/>
      <c r="F25" s="16"/>
      <c r="G25" s="15"/>
      <c r="H25" s="16"/>
      <c r="I25" s="16"/>
      <c r="J25" s="16"/>
      <c r="K25" s="16"/>
      <c r="L25" s="16"/>
      <c r="M25" s="16"/>
      <c r="N25" s="5"/>
      <c r="O25" s="4"/>
    </row>
    <row r="26" spans="1:18">
      <c r="A26" s="4"/>
      <c r="B26" s="272"/>
      <c r="C26" s="17"/>
      <c r="D26" s="18"/>
      <c r="E26" s="13"/>
      <c r="F26" s="16"/>
      <c r="G26" s="15"/>
      <c r="H26" s="16"/>
      <c r="I26" s="16"/>
      <c r="J26" s="16"/>
      <c r="K26" s="16"/>
      <c r="L26" s="16"/>
      <c r="M26" s="16"/>
      <c r="N26" s="5"/>
      <c r="O26" s="4"/>
    </row>
    <row r="27" spans="1:18" ht="13.5" customHeight="1">
      <c r="A27" s="4"/>
      <c r="B27" s="272"/>
      <c r="C27" s="17"/>
      <c r="D27" s="18"/>
      <c r="E27" s="13"/>
      <c r="F27" s="16"/>
      <c r="G27" s="15"/>
      <c r="H27" s="364"/>
      <c r="I27" s="365" t="s">
        <v>42</v>
      </c>
      <c r="J27" s="366"/>
      <c r="K27" s="366"/>
      <c r="L27" s="367"/>
      <c r="M27" s="367"/>
      <c r="N27" s="5"/>
      <c r="O27" s="4"/>
    </row>
    <row r="28" spans="1:18" ht="10.5" customHeight="1">
      <c r="A28" s="4"/>
      <c r="B28" s="272"/>
      <c r="C28" s="14"/>
      <c r="D28" s="18"/>
      <c r="E28" s="20"/>
      <c r="F28" s="18"/>
      <c r="G28" s="15"/>
      <c r="H28" s="18"/>
      <c r="I28" s="368"/>
      <c r="J28" s="368"/>
      <c r="K28" s="368"/>
      <c r="L28" s="368"/>
      <c r="M28" s="554"/>
      <c r="N28" s="369"/>
      <c r="O28" s="4"/>
    </row>
    <row r="29" spans="1:18" ht="16.5" customHeight="1">
      <c r="A29" s="4"/>
      <c r="B29" s="272"/>
      <c r="C29" s="14"/>
      <c r="D29" s="18"/>
      <c r="E29" s="20"/>
      <c r="F29" s="18"/>
      <c r="G29" s="15"/>
      <c r="H29" s="18"/>
      <c r="I29" s="18" t="s">
        <v>411</v>
      </c>
      <c r="J29" s="18"/>
      <c r="K29" s="18"/>
      <c r="L29" s="18"/>
      <c r="M29" s="554"/>
      <c r="N29" s="370"/>
      <c r="O29" s="4"/>
    </row>
    <row r="30" spans="1:18" ht="10.5" customHeight="1">
      <c r="A30" s="4"/>
      <c r="B30" s="272"/>
      <c r="C30" s="14"/>
      <c r="D30" s="18"/>
      <c r="E30" s="20"/>
      <c r="F30" s="18"/>
      <c r="G30" s="15"/>
      <c r="H30" s="18"/>
      <c r="I30" s="18"/>
      <c r="J30" s="18"/>
      <c r="K30" s="18"/>
      <c r="L30" s="18"/>
      <c r="M30" s="554"/>
      <c r="N30" s="370"/>
      <c r="O30" s="4"/>
      <c r="P30" s="125"/>
      <c r="Q30" s="125"/>
      <c r="R30" s="125"/>
    </row>
    <row r="31" spans="1:18" ht="16.5" customHeight="1">
      <c r="A31" s="4"/>
      <c r="B31" s="272"/>
      <c r="C31" s="17"/>
      <c r="D31" s="18"/>
      <c r="E31" s="13"/>
      <c r="F31" s="16"/>
      <c r="G31" s="15"/>
      <c r="H31" s="16"/>
      <c r="I31" s="1520" t="s">
        <v>46</v>
      </c>
      <c r="J31" s="1520"/>
      <c r="K31" s="1527">
        <f>+capa!H25</f>
        <v>41883</v>
      </c>
      <c r="L31" s="1528"/>
      <c r="M31" s="554"/>
      <c r="N31" s="371"/>
      <c r="O31" s="4"/>
      <c r="P31" s="125"/>
      <c r="Q31" s="125"/>
      <c r="R31" s="125"/>
    </row>
    <row r="32" spans="1:18" ht="10.5" customHeight="1">
      <c r="A32" s="4"/>
      <c r="B32" s="272"/>
      <c r="C32" s="17"/>
      <c r="D32" s="18"/>
      <c r="E32" s="13"/>
      <c r="F32" s="16"/>
      <c r="G32" s="15"/>
      <c r="H32" s="16"/>
      <c r="I32" s="257"/>
      <c r="J32" s="257"/>
      <c r="K32" s="256"/>
      <c r="L32" s="256"/>
      <c r="M32" s="554"/>
      <c r="N32" s="371"/>
      <c r="O32" s="4"/>
      <c r="P32" s="125"/>
      <c r="Q32" s="125"/>
      <c r="R32" s="125"/>
    </row>
    <row r="33" spans="1:18" ht="16.5" customHeight="1">
      <c r="A33" s="4"/>
      <c r="B33" s="272"/>
      <c r="C33" s="14"/>
      <c r="D33" s="18"/>
      <c r="E33" s="20"/>
      <c r="F33" s="18"/>
      <c r="G33" s="15"/>
      <c r="H33" s="18"/>
      <c r="I33" s="1526" t="s">
        <v>276</v>
      </c>
      <c r="J33" s="1524"/>
      <c r="K33" s="1524"/>
      <c r="L33" s="1524"/>
      <c r="M33" s="554"/>
      <c r="N33" s="370"/>
      <c r="O33" s="4"/>
      <c r="P33" s="125"/>
      <c r="Q33" s="125"/>
      <c r="R33" s="125"/>
    </row>
    <row r="34" spans="1:18" ht="14.25" customHeight="1">
      <c r="A34" s="4"/>
      <c r="B34" s="272"/>
      <c r="C34" s="14"/>
      <c r="D34" s="18"/>
      <c r="E34" s="20"/>
      <c r="F34" s="18"/>
      <c r="G34" s="15"/>
      <c r="H34" s="18"/>
      <c r="I34" s="218" t="s">
        <v>277</v>
      </c>
      <c r="J34" s="254"/>
      <c r="K34" s="254"/>
      <c r="L34" s="254"/>
      <c r="M34" s="554"/>
      <c r="N34" s="370"/>
      <c r="O34" s="4"/>
    </row>
    <row r="35" spans="1:18" s="125" customFormat="1" ht="14.25" customHeight="1">
      <c r="A35" s="4"/>
      <c r="B35" s="272"/>
      <c r="C35" s="14"/>
      <c r="D35" s="18"/>
      <c r="E35" s="20"/>
      <c r="F35" s="18"/>
      <c r="G35" s="433"/>
      <c r="H35" s="18"/>
      <c r="I35" s="218" t="s">
        <v>348</v>
      </c>
      <c r="J35" s="432"/>
      <c r="K35" s="432"/>
      <c r="L35" s="432"/>
      <c r="M35" s="554"/>
      <c r="N35" s="370"/>
      <c r="O35" s="4"/>
    </row>
    <row r="36" spans="1:18" ht="20.25" customHeight="1">
      <c r="A36" s="4"/>
      <c r="B36" s="272"/>
      <c r="C36" s="17"/>
      <c r="D36" s="18"/>
      <c r="E36" s="13"/>
      <c r="F36" s="16"/>
      <c r="G36" s="15"/>
      <c r="H36" s="16"/>
      <c r="I36" s="1530" t="s">
        <v>278</v>
      </c>
      <c r="J36" s="1530"/>
      <c r="K36" s="1530"/>
      <c r="L36" s="1530"/>
      <c r="M36" s="554"/>
      <c r="N36" s="371"/>
      <c r="O36" s="4"/>
    </row>
    <row r="37" spans="1:18" ht="12.75" customHeight="1">
      <c r="A37" s="4"/>
      <c r="B37" s="272"/>
      <c r="C37" s="17"/>
      <c r="D37" s="18"/>
      <c r="E37" s="13"/>
      <c r="F37" s="16"/>
      <c r="G37" s="15"/>
      <c r="H37" s="16"/>
      <c r="I37" s="255" t="s">
        <v>279</v>
      </c>
      <c r="J37" s="255"/>
      <c r="K37" s="255"/>
      <c r="L37" s="255"/>
      <c r="M37" s="554"/>
      <c r="N37" s="371"/>
      <c r="O37" s="4"/>
    </row>
    <row r="38" spans="1:18" ht="12.75" customHeight="1">
      <c r="A38" s="4"/>
      <c r="B38" s="272"/>
      <c r="C38" s="17"/>
      <c r="D38" s="18"/>
      <c r="E38" s="13"/>
      <c r="F38" s="16"/>
      <c r="G38" s="15"/>
      <c r="H38" s="16"/>
      <c r="I38" s="1530" t="s">
        <v>314</v>
      </c>
      <c r="J38" s="1530"/>
      <c r="K38" s="1530"/>
      <c r="L38" s="1530"/>
      <c r="M38" s="554"/>
      <c r="N38" s="371"/>
      <c r="O38" s="4"/>
    </row>
    <row r="39" spans="1:18" ht="17.25" customHeight="1">
      <c r="A39" s="4"/>
      <c r="B39" s="272"/>
      <c r="C39" s="14"/>
      <c r="D39" s="18"/>
      <c r="E39" s="20"/>
      <c r="F39" s="18"/>
      <c r="G39" s="15"/>
      <c r="H39" s="18"/>
      <c r="I39" s="1532" t="s">
        <v>456</v>
      </c>
      <c r="J39" s="1530"/>
      <c r="K39" s="1530"/>
      <c r="L39" s="1530"/>
      <c r="M39" s="554"/>
      <c r="N39" s="370"/>
      <c r="O39" s="4"/>
    </row>
    <row r="40" spans="1:18" ht="15" customHeight="1">
      <c r="A40" s="4"/>
      <c r="B40" s="272"/>
      <c r="C40" s="17"/>
      <c r="D40" s="18"/>
      <c r="E40" s="13"/>
      <c r="F40" s="16"/>
      <c r="G40" s="15"/>
      <c r="H40" s="16"/>
      <c r="I40" s="1532" t="s">
        <v>313</v>
      </c>
      <c r="J40" s="1530"/>
      <c r="K40" s="1530"/>
      <c r="L40" s="1530"/>
      <c r="M40" s="554"/>
      <c r="N40" s="371"/>
      <c r="O40" s="4"/>
    </row>
    <row r="41" spans="1:18" ht="10.5" customHeight="1">
      <c r="A41" s="4"/>
      <c r="B41" s="272"/>
      <c r="C41" s="17"/>
      <c r="D41" s="18"/>
      <c r="E41" s="13"/>
      <c r="F41" s="16"/>
      <c r="G41" s="15"/>
      <c r="H41" s="16"/>
      <c r="I41" s="255"/>
      <c r="J41" s="255"/>
      <c r="K41" s="255"/>
      <c r="L41" s="255"/>
      <c r="M41" s="554"/>
      <c r="N41" s="371"/>
      <c r="O41" s="4"/>
    </row>
    <row r="42" spans="1:18" ht="16.5" customHeight="1">
      <c r="A42" s="4"/>
      <c r="B42" s="272"/>
      <c r="C42" s="17"/>
      <c r="D42" s="18"/>
      <c r="E42" s="13"/>
      <c r="F42" s="16"/>
      <c r="G42" s="15"/>
      <c r="H42" s="16"/>
      <c r="I42" s="1525" t="s">
        <v>51</v>
      </c>
      <c r="J42" s="1520"/>
      <c r="K42" s="1520"/>
      <c r="L42" s="1520"/>
      <c r="M42" s="554"/>
      <c r="N42" s="371"/>
      <c r="O42" s="4"/>
    </row>
    <row r="43" spans="1:18" ht="10.5" customHeight="1">
      <c r="A43" s="4"/>
      <c r="B43" s="272"/>
      <c r="C43" s="14"/>
      <c r="D43" s="18"/>
      <c r="E43" s="20"/>
      <c r="F43" s="18"/>
      <c r="G43" s="15"/>
      <c r="H43" s="18"/>
      <c r="I43" s="1531"/>
      <c r="J43" s="1531"/>
      <c r="K43" s="1531"/>
      <c r="L43" s="1531"/>
      <c r="M43" s="554"/>
      <c r="N43" s="370"/>
      <c r="O43" s="4"/>
    </row>
    <row r="44" spans="1:18" ht="16.5" customHeight="1">
      <c r="A44" s="4"/>
      <c r="B44" s="272"/>
      <c r="C44" s="17"/>
      <c r="D44" s="18"/>
      <c r="E44" s="13"/>
      <c r="F44" s="16"/>
      <c r="G44" s="15"/>
      <c r="H44" s="16"/>
      <c r="I44" s="1524" t="s">
        <v>23</v>
      </c>
      <c r="J44" s="1524"/>
      <c r="K44" s="1524"/>
      <c r="L44" s="1524"/>
      <c r="M44" s="554"/>
      <c r="N44" s="371"/>
      <c r="O44" s="4"/>
    </row>
    <row r="45" spans="1:18" ht="10.5" customHeight="1">
      <c r="A45" s="4"/>
      <c r="B45" s="272"/>
      <c r="C45" s="17"/>
      <c r="D45" s="18"/>
      <c r="E45" s="13"/>
      <c r="F45" s="16"/>
      <c r="G45" s="15"/>
      <c r="H45" s="16"/>
      <c r="I45" s="254"/>
      <c r="J45" s="254"/>
      <c r="K45" s="254"/>
      <c r="L45" s="254"/>
      <c r="M45" s="554"/>
      <c r="N45" s="371"/>
      <c r="O45" s="4"/>
    </row>
    <row r="46" spans="1:18" ht="16.5" customHeight="1">
      <c r="A46" s="4"/>
      <c r="B46" s="272"/>
      <c r="C46" s="14"/>
      <c r="D46" s="18"/>
      <c r="E46" s="20"/>
      <c r="F46" s="18"/>
      <c r="G46" s="15"/>
      <c r="H46" s="18"/>
      <c r="I46" s="1520" t="s">
        <v>19</v>
      </c>
      <c r="J46" s="1520"/>
      <c r="K46" s="1520"/>
      <c r="L46" s="1520"/>
      <c r="M46" s="554"/>
      <c r="N46" s="370"/>
      <c r="O46" s="4"/>
    </row>
    <row r="47" spans="1:18" ht="10.5" customHeight="1">
      <c r="A47" s="4"/>
      <c r="B47" s="272"/>
      <c r="C47" s="14"/>
      <c r="D47" s="18"/>
      <c r="E47" s="20"/>
      <c r="F47" s="18"/>
      <c r="G47" s="15"/>
      <c r="H47" s="18"/>
      <c r="I47" s="257"/>
      <c r="J47" s="257"/>
      <c r="K47" s="257"/>
      <c r="L47" s="257"/>
      <c r="M47" s="554"/>
      <c r="N47" s="370"/>
      <c r="O47" s="4"/>
    </row>
    <row r="48" spans="1:18" ht="16.5" customHeight="1">
      <c r="A48" s="4"/>
      <c r="B48" s="272"/>
      <c r="C48" s="935"/>
      <c r="D48" s="18"/>
      <c r="E48" s="13"/>
      <c r="F48" s="16"/>
      <c r="G48" s="15"/>
      <c r="H48" s="16"/>
      <c r="I48" s="1535" t="s">
        <v>10</v>
      </c>
      <c r="J48" s="1535"/>
      <c r="K48" s="1535"/>
      <c r="L48" s="1535"/>
      <c r="M48" s="554"/>
      <c r="N48" s="371"/>
      <c r="O48" s="4"/>
    </row>
    <row r="49" spans="1:15" ht="5.25" customHeight="1">
      <c r="A49" s="4"/>
      <c r="B49" s="272"/>
      <c r="C49" s="17"/>
      <c r="D49" s="18"/>
      <c r="E49" s="13"/>
      <c r="F49" s="16"/>
      <c r="G49" s="15"/>
      <c r="H49" s="16"/>
      <c r="I49" s="258"/>
      <c r="J49" s="258"/>
      <c r="K49" s="258"/>
      <c r="L49" s="258"/>
      <c r="M49" s="554"/>
      <c r="N49" s="371"/>
      <c r="O49" s="4"/>
    </row>
    <row r="50" spans="1:15" ht="12.75" customHeight="1">
      <c r="A50" s="4"/>
      <c r="B50" s="272"/>
      <c r="C50" s="17"/>
      <c r="D50" s="18"/>
      <c r="E50" s="13"/>
      <c r="F50" s="16"/>
      <c r="G50" s="15"/>
      <c r="H50" s="16"/>
      <c r="I50" s="8"/>
      <c r="J50" s="8"/>
      <c r="K50" s="8"/>
      <c r="L50" s="8"/>
      <c r="M50" s="528"/>
      <c r="N50" s="5"/>
      <c r="O50" s="4"/>
    </row>
    <row r="51" spans="1:15" ht="27.75" customHeight="1">
      <c r="A51" s="4"/>
      <c r="B51" s="272"/>
      <c r="C51" s="3"/>
      <c r="D51" s="8"/>
      <c r="E51" s="5"/>
      <c r="F51" s="2"/>
      <c r="G51" s="6"/>
      <c r="H51" s="2"/>
      <c r="I51" s="33"/>
      <c r="J51" s="33"/>
      <c r="K51" s="8"/>
      <c r="L51" s="8"/>
      <c r="M51" s="2"/>
      <c r="N51" s="5"/>
      <c r="O51" s="4"/>
    </row>
    <row r="52" spans="1:15" ht="20.25" customHeight="1">
      <c r="A52" s="4"/>
      <c r="B52" s="272"/>
      <c r="C52" s="5"/>
      <c r="D52" s="5"/>
      <c r="E52" s="5"/>
      <c r="F52" s="5"/>
      <c r="G52" s="5"/>
      <c r="H52" s="5"/>
      <c r="I52" s="5"/>
      <c r="J52" s="5"/>
      <c r="K52" s="5"/>
      <c r="L52" s="5"/>
      <c r="M52" s="5"/>
      <c r="N52" s="5"/>
      <c r="O52" s="4"/>
    </row>
    <row r="53" spans="1:15">
      <c r="A53" s="4"/>
      <c r="B53" s="428">
        <v>2</v>
      </c>
      <c r="C53" s="1533">
        <v>41883</v>
      </c>
      <c r="D53" s="1533"/>
      <c r="E53" s="1533"/>
      <c r="F53" s="1533"/>
      <c r="G53" s="1533"/>
      <c r="H53" s="1533"/>
      <c r="I53" s="8"/>
      <c r="J53" s="8"/>
      <c r="K53" s="8"/>
      <c r="L53" s="8"/>
      <c r="M53" s="8"/>
      <c r="O53" s="4"/>
    </row>
    <row r="64" spans="1:15" ht="8.25" customHeight="1"/>
    <row r="66" spans="13:14" ht="9" customHeight="1">
      <c r="N66" s="9"/>
    </row>
    <row r="67" spans="13:14" ht="8.25" customHeight="1">
      <c r="M67" s="1534"/>
      <c r="N67" s="1534"/>
    </row>
    <row r="68" spans="13:14" ht="9.75" customHeight="1"/>
  </sheetData>
  <customSheetViews>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9">
    <mergeCell ref="C53:E53"/>
    <mergeCell ref="F53:H53"/>
    <mergeCell ref="M67:N67"/>
    <mergeCell ref="I48:L48"/>
    <mergeCell ref="I46:L46"/>
    <mergeCell ref="I31:J31"/>
    <mergeCell ref="C4:H21"/>
    <mergeCell ref="F1:H1"/>
    <mergeCell ref="I44:L44"/>
    <mergeCell ref="I42:L42"/>
    <mergeCell ref="I33:L33"/>
    <mergeCell ref="K31:L31"/>
    <mergeCell ref="C2:G2"/>
    <mergeCell ref="C3:G3"/>
    <mergeCell ref="I36:L36"/>
    <mergeCell ref="I38:L38"/>
    <mergeCell ref="I43:L43"/>
    <mergeCell ref="I39:L39"/>
    <mergeCell ref="I40:L40"/>
  </mergeCells>
  <phoneticPr fontId="5"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sheetPr codeName="Folha22" enableFormatConditionsCalculation="0">
    <tabColor indexed="55"/>
  </sheetPr>
  <dimension ref="A1:BF86"/>
  <sheetViews>
    <sheetView workbookViewId="0"/>
  </sheetViews>
  <sheetFormatPr defaultRowHeight="12.75"/>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70" customWidth="1"/>
    <col min="23" max="23" width="0.5703125" customWidth="1"/>
    <col min="24" max="24" width="5.710937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57" ht="13.5" customHeight="1">
      <c r="A1" s="4"/>
      <c r="B1" s="262"/>
      <c r="C1" s="262"/>
      <c r="D1" s="262"/>
      <c r="E1" s="262"/>
      <c r="F1" s="262"/>
      <c r="G1" s="263"/>
      <c r="H1" s="263"/>
      <c r="I1" s="263"/>
      <c r="J1" s="263"/>
      <c r="K1" s="263"/>
      <c r="L1" s="263"/>
      <c r="M1" s="263"/>
      <c r="N1" s="263"/>
      <c r="O1" s="263"/>
      <c r="P1" s="263"/>
      <c r="Q1" s="263"/>
      <c r="R1" s="263"/>
      <c r="S1" s="263"/>
      <c r="T1" s="263"/>
      <c r="U1" s="263"/>
      <c r="V1" s="263"/>
      <c r="W1" s="263"/>
      <c r="X1" s="1606" t="s">
        <v>349</v>
      </c>
      <c r="Y1" s="1606"/>
      <c r="Z1" s="1606"/>
      <c r="AA1" s="1606"/>
      <c r="AB1" s="1606"/>
      <c r="AC1" s="1606"/>
      <c r="AD1" s="1606"/>
      <c r="AE1" s="1606"/>
      <c r="AF1" s="1606"/>
      <c r="AG1" s="4"/>
      <c r="AH1" s="27"/>
      <c r="AI1" s="27"/>
      <c r="AJ1" s="27"/>
      <c r="AK1" s="27"/>
      <c r="AL1" s="27"/>
      <c r="AM1" s="27"/>
    </row>
    <row r="2" spans="1:57" ht="6" customHeight="1">
      <c r="A2" s="264"/>
      <c r="B2" s="1609"/>
      <c r="C2" s="1609"/>
      <c r="D2" s="1609"/>
      <c r="E2" s="21"/>
      <c r="F2" s="21"/>
      <c r="G2" s="21"/>
      <c r="H2" s="21"/>
      <c r="I2" s="21"/>
      <c r="J2" s="261"/>
      <c r="K2" s="261"/>
      <c r="L2" s="261"/>
      <c r="M2" s="261"/>
      <c r="N2" s="261"/>
      <c r="O2" s="261"/>
      <c r="P2" s="261"/>
      <c r="Q2" s="261"/>
      <c r="R2" s="261"/>
      <c r="S2" s="261"/>
      <c r="T2" s="261"/>
      <c r="U2" s="261"/>
      <c r="V2" s="261"/>
      <c r="W2" s="261"/>
      <c r="X2" s="261"/>
      <c r="Y2" s="261"/>
      <c r="Z2" s="8"/>
      <c r="AA2" s="8"/>
      <c r="AB2" s="8"/>
      <c r="AC2" s="8"/>
      <c r="AD2" s="8"/>
      <c r="AE2" s="8"/>
      <c r="AF2" s="8"/>
      <c r="AG2" s="4"/>
      <c r="AH2" s="27"/>
      <c r="AI2" s="27"/>
      <c r="AJ2" s="27"/>
      <c r="AK2" s="27"/>
      <c r="AL2" s="27"/>
      <c r="AM2" s="27"/>
    </row>
    <row r="3" spans="1:57" ht="12" customHeight="1">
      <c r="A3" s="264"/>
      <c r="B3" s="8"/>
      <c r="C3" s="8"/>
      <c r="D3" s="8"/>
      <c r="E3" s="8"/>
      <c r="F3" s="8"/>
      <c r="G3" s="8"/>
      <c r="H3" s="8"/>
      <c r="I3" s="8"/>
      <c r="J3" s="8"/>
      <c r="K3" s="8"/>
      <c r="L3" s="8"/>
      <c r="M3" s="8"/>
      <c r="N3" s="8"/>
      <c r="O3" s="8"/>
      <c r="P3" s="8"/>
      <c r="Q3" s="8"/>
      <c r="R3" s="8"/>
      <c r="S3" s="8"/>
      <c r="T3" s="8"/>
      <c r="U3" s="8"/>
      <c r="V3" s="8"/>
      <c r="W3" s="8"/>
      <c r="X3" s="8"/>
      <c r="Y3" s="8"/>
      <c r="Z3" s="8"/>
      <c r="AA3" s="8"/>
      <c r="AB3" s="22"/>
      <c r="AC3" s="8"/>
      <c r="AD3" s="22"/>
      <c r="AE3" s="8"/>
      <c r="AF3" s="8"/>
      <c r="AG3" s="4"/>
      <c r="AH3" s="27"/>
      <c r="AI3" s="27"/>
      <c r="AJ3" s="27"/>
      <c r="AK3" s="27"/>
      <c r="AL3" s="27"/>
      <c r="AM3" s="27"/>
    </row>
    <row r="4" spans="1:57" s="12" customFormat="1" ht="13.5" customHeight="1">
      <c r="A4" s="265"/>
      <c r="B4" s="19"/>
      <c r="C4" s="97"/>
      <c r="D4" s="91"/>
      <c r="E4" s="91"/>
      <c r="F4" s="91"/>
      <c r="G4" s="91"/>
      <c r="H4" s="91"/>
      <c r="I4" s="91"/>
      <c r="J4" s="91"/>
      <c r="K4" s="91"/>
      <c r="L4" s="91"/>
      <c r="M4" s="91"/>
      <c r="N4" s="91"/>
      <c r="O4" s="91"/>
      <c r="P4" s="91"/>
      <c r="Q4" s="91"/>
      <c r="R4" s="98"/>
      <c r="S4" s="98"/>
      <c r="T4" s="98"/>
      <c r="U4" s="98"/>
      <c r="V4" s="98"/>
      <c r="W4" s="98"/>
      <c r="X4" s="98"/>
      <c r="Y4" s="98"/>
      <c r="Z4" s="98"/>
      <c r="AA4" s="98"/>
      <c r="AB4" s="98"/>
      <c r="AC4" s="98"/>
      <c r="AD4" s="98"/>
      <c r="AE4" s="98"/>
      <c r="AF4" s="8"/>
      <c r="AG4" s="11"/>
      <c r="AH4" s="66"/>
      <c r="AI4" s="66"/>
      <c r="AJ4" s="66"/>
      <c r="AK4" s="66"/>
      <c r="AL4" s="66"/>
      <c r="AM4" s="66"/>
    </row>
    <row r="5" spans="1:57" ht="3.75" customHeight="1">
      <c r="A5" s="264"/>
      <c r="B5" s="8"/>
      <c r="C5" s="13"/>
      <c r="D5" s="13"/>
      <c r="E5" s="13"/>
      <c r="F5" s="1776"/>
      <c r="G5" s="1776"/>
      <c r="H5" s="1776"/>
      <c r="I5" s="1776"/>
      <c r="J5" s="1776"/>
      <c r="K5" s="1776"/>
      <c r="L5" s="1776"/>
      <c r="M5" s="13"/>
      <c r="N5" s="13"/>
      <c r="O5" s="13"/>
      <c r="P5" s="13"/>
      <c r="Q5" s="13"/>
      <c r="R5" s="5"/>
      <c r="S5" s="5"/>
      <c r="T5" s="5"/>
      <c r="U5" s="79"/>
      <c r="V5" s="5"/>
      <c r="W5" s="5"/>
      <c r="X5" s="5"/>
      <c r="Y5" s="5"/>
      <c r="Z5" s="5"/>
      <c r="AA5" s="5"/>
      <c r="AB5" s="5"/>
      <c r="AC5" s="5"/>
      <c r="AD5" s="5"/>
      <c r="AE5" s="5"/>
      <c r="AF5" s="8"/>
      <c r="AG5" s="4"/>
      <c r="AH5" s="27"/>
      <c r="AI5" s="27"/>
      <c r="AJ5" s="27"/>
      <c r="AK5" s="27"/>
      <c r="AL5" s="27"/>
      <c r="AM5" s="27"/>
    </row>
    <row r="6" spans="1:57" ht="9.75" customHeight="1">
      <c r="A6" s="264"/>
      <c r="B6" s="8"/>
      <c r="C6" s="13"/>
      <c r="D6" s="13"/>
      <c r="E6" s="15"/>
      <c r="F6" s="1773"/>
      <c r="G6" s="1773"/>
      <c r="H6" s="1773"/>
      <c r="I6" s="1773"/>
      <c r="J6" s="1773"/>
      <c r="K6" s="1773"/>
      <c r="L6" s="1773"/>
      <c r="M6" s="1773"/>
      <c r="N6" s="1773"/>
      <c r="O6" s="1773"/>
      <c r="P6" s="1773"/>
      <c r="Q6" s="1773"/>
      <c r="R6" s="1773"/>
      <c r="S6" s="1773"/>
      <c r="T6" s="1773"/>
      <c r="U6" s="1773"/>
      <c r="V6" s="1773"/>
      <c r="W6" s="15"/>
      <c r="X6" s="1773"/>
      <c r="Y6" s="1773"/>
      <c r="Z6" s="1773"/>
      <c r="AA6" s="1773"/>
      <c r="AB6" s="1773"/>
      <c r="AC6" s="1773"/>
      <c r="AD6" s="1773"/>
      <c r="AE6" s="15"/>
      <c r="AF6" s="8"/>
      <c r="AG6" s="4"/>
      <c r="AH6" s="27"/>
      <c r="AI6" s="27"/>
      <c r="AJ6" s="27"/>
      <c r="AK6" s="27"/>
      <c r="AL6" s="27"/>
      <c r="AM6" s="27"/>
    </row>
    <row r="7" spans="1:57" ht="12.75" customHeight="1">
      <c r="A7" s="264"/>
      <c r="B7" s="8"/>
      <c r="C7" s="13"/>
      <c r="D7" s="13"/>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5"/>
      <c r="AG7" s="4"/>
      <c r="AH7" s="27"/>
      <c r="AI7" s="108"/>
      <c r="AJ7" s="108"/>
      <c r="AK7" s="108"/>
      <c r="AL7" s="27"/>
      <c r="AM7" s="27"/>
    </row>
    <row r="8" spans="1:57" s="80" customFormat="1" ht="15" customHeight="1">
      <c r="A8" s="421"/>
      <c r="B8" s="99"/>
      <c r="C8" s="77"/>
      <c r="D8" s="78"/>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93"/>
      <c r="AG8" s="76"/>
      <c r="AH8" s="101"/>
      <c r="AI8" s="108"/>
      <c r="AJ8" s="108"/>
      <c r="AK8" s="108"/>
      <c r="AL8" s="90"/>
      <c r="AM8" s="90"/>
      <c r="AN8" s="12"/>
      <c r="AO8" s="12"/>
      <c r="AP8" s="12"/>
      <c r="AQ8" s="12"/>
      <c r="AR8"/>
      <c r="AS8" s="26"/>
      <c r="AT8" s="12"/>
      <c r="AU8" s="12"/>
      <c r="AV8" s="12"/>
      <c r="AW8" s="12"/>
      <c r="AX8" s="12"/>
      <c r="AY8" s="12"/>
      <c r="AZ8" s="12"/>
      <c r="BA8" s="12"/>
      <c r="BB8" s="12"/>
      <c r="BC8" s="12"/>
      <c r="BD8" s="12"/>
      <c r="BE8" s="12"/>
    </row>
    <row r="9" spans="1:57" ht="12" customHeight="1">
      <c r="A9" s="264"/>
      <c r="B9" s="8"/>
      <c r="C9" s="55"/>
      <c r="D9" s="18"/>
      <c r="E9" s="94"/>
      <c r="F9" s="94"/>
      <c r="G9" s="94"/>
      <c r="H9" s="94"/>
      <c r="I9" s="94"/>
      <c r="J9" s="94"/>
      <c r="K9" s="94"/>
      <c r="L9" s="94"/>
      <c r="M9" s="94"/>
      <c r="N9" s="94"/>
      <c r="O9" s="94"/>
      <c r="P9" s="94"/>
      <c r="Q9" s="94"/>
      <c r="R9" s="94"/>
      <c r="S9" s="94"/>
      <c r="T9" s="94"/>
      <c r="U9" s="94"/>
      <c r="V9" s="94"/>
      <c r="W9" s="94"/>
      <c r="X9" s="94"/>
      <c r="Y9" s="94"/>
      <c r="Z9" s="94"/>
      <c r="AA9" s="94"/>
      <c r="AB9" s="32"/>
      <c r="AC9" s="94"/>
      <c r="AD9" s="32"/>
      <c r="AE9" s="94"/>
      <c r="AF9" s="5"/>
      <c r="AG9" s="4"/>
      <c r="AH9" s="27"/>
      <c r="AI9" s="108"/>
      <c r="AJ9" s="108"/>
      <c r="AK9" s="108"/>
      <c r="AL9" s="27"/>
      <c r="AM9" s="27"/>
      <c r="AS9" s="26"/>
    </row>
    <row r="10" spans="1:57" ht="12" customHeight="1">
      <c r="A10" s="264"/>
      <c r="B10" s="8"/>
      <c r="C10" s="55"/>
      <c r="D10" s="18"/>
      <c r="E10" s="94"/>
      <c r="F10" s="94"/>
      <c r="G10" s="94"/>
      <c r="H10" s="94"/>
      <c r="I10" s="94"/>
      <c r="J10" s="94"/>
      <c r="K10" s="94"/>
      <c r="L10" s="94"/>
      <c r="M10" s="94"/>
      <c r="N10" s="94"/>
      <c r="O10" s="94"/>
      <c r="P10" s="94"/>
      <c r="Q10" s="94"/>
      <c r="R10" s="94"/>
      <c r="S10" s="94"/>
      <c r="T10" s="94"/>
      <c r="U10" s="94"/>
      <c r="V10" s="94"/>
      <c r="W10" s="94"/>
      <c r="X10" s="94"/>
      <c r="Y10" s="94"/>
      <c r="Z10" s="94"/>
      <c r="AA10" s="94"/>
      <c r="AB10" s="32"/>
      <c r="AC10" s="94"/>
      <c r="AD10" s="32"/>
      <c r="AE10" s="94"/>
      <c r="AF10" s="5"/>
      <c r="AG10" s="4"/>
      <c r="AH10" s="27"/>
      <c r="AI10" s="108"/>
      <c r="AJ10" s="108"/>
      <c r="AK10" s="108"/>
      <c r="AL10" s="27"/>
      <c r="AM10" s="27"/>
      <c r="AS10" s="26"/>
    </row>
    <row r="11" spans="1:57" ht="12" customHeight="1">
      <c r="A11" s="264"/>
      <c r="B11" s="8"/>
      <c r="C11" s="55"/>
      <c r="D11" s="18"/>
      <c r="E11" s="94"/>
      <c r="F11" s="94"/>
      <c r="G11" s="94"/>
      <c r="H11" s="94"/>
      <c r="I11" s="94"/>
      <c r="J11" s="94"/>
      <c r="K11" s="94"/>
      <c r="L11" s="94"/>
      <c r="M11" s="94"/>
      <c r="N11" s="94"/>
      <c r="O11" s="94"/>
      <c r="P11" s="94"/>
      <c r="Q11" s="94"/>
      <c r="R11" s="94"/>
      <c r="S11" s="94"/>
      <c r="T11" s="94"/>
      <c r="U11" s="94"/>
      <c r="V11" s="94"/>
      <c r="W11" s="94"/>
      <c r="X11" s="94"/>
      <c r="Y11" s="94"/>
      <c r="Z11" s="94"/>
      <c r="AA11" s="94"/>
      <c r="AB11" s="32"/>
      <c r="AC11" s="94"/>
      <c r="AD11" s="32"/>
      <c r="AE11" s="94"/>
      <c r="AF11" s="5"/>
      <c r="AG11" s="4"/>
      <c r="AH11" s="27"/>
      <c r="AI11" s="108"/>
      <c r="AJ11" s="108"/>
      <c r="AK11" s="108"/>
      <c r="AL11" s="27"/>
      <c r="AM11" s="27"/>
      <c r="AS11" s="26"/>
    </row>
    <row r="12" spans="1:57" ht="12" customHeight="1">
      <c r="A12" s="264"/>
      <c r="B12" s="8"/>
      <c r="C12" s="55"/>
      <c r="D12" s="18"/>
      <c r="E12" s="94"/>
      <c r="F12" s="94"/>
      <c r="G12" s="94"/>
      <c r="H12" s="94"/>
      <c r="I12" s="94"/>
      <c r="J12" s="94"/>
      <c r="K12" s="94"/>
      <c r="L12" s="94"/>
      <c r="M12" s="94"/>
      <c r="N12" s="94"/>
      <c r="O12" s="94"/>
      <c r="P12" s="94"/>
      <c r="Q12" s="94"/>
      <c r="R12" s="94"/>
      <c r="S12" s="94"/>
      <c r="T12" s="94"/>
      <c r="U12" s="94"/>
      <c r="V12" s="94"/>
      <c r="W12" s="94"/>
      <c r="X12" s="94"/>
      <c r="Y12" s="94"/>
      <c r="Z12" s="94"/>
      <c r="AA12" s="94"/>
      <c r="AB12" s="32"/>
      <c r="AC12" s="94"/>
      <c r="AD12" s="32"/>
      <c r="AE12" s="94"/>
      <c r="AF12" s="5"/>
      <c r="AG12" s="4"/>
      <c r="AH12" s="27"/>
      <c r="AI12" s="27"/>
      <c r="AJ12" s="27"/>
      <c r="AK12" s="27"/>
      <c r="AL12" s="27"/>
      <c r="AM12" s="27"/>
      <c r="AS12" s="26"/>
    </row>
    <row r="13" spans="1:57" ht="12" customHeight="1">
      <c r="A13" s="264"/>
      <c r="B13" s="8"/>
      <c r="C13" s="55"/>
      <c r="D13" s="18"/>
      <c r="E13" s="94"/>
      <c r="F13" s="94"/>
      <c r="G13" s="94"/>
      <c r="H13" s="94"/>
      <c r="I13" s="94"/>
      <c r="J13" s="94"/>
      <c r="K13" s="94"/>
      <c r="L13" s="94"/>
      <c r="M13" s="94"/>
      <c r="N13" s="94"/>
      <c r="O13" s="94"/>
      <c r="P13" s="94"/>
      <c r="Q13" s="94"/>
      <c r="R13" s="94"/>
      <c r="S13" s="94"/>
      <c r="T13" s="94"/>
      <c r="U13" s="94"/>
      <c r="V13" s="94"/>
      <c r="W13" s="94"/>
      <c r="X13" s="94"/>
      <c r="Y13" s="94"/>
      <c r="Z13" s="94"/>
      <c r="AA13" s="94"/>
      <c r="AB13" s="32"/>
      <c r="AC13" s="94"/>
      <c r="AD13" s="32"/>
      <c r="AE13" s="94"/>
      <c r="AF13" s="5"/>
      <c r="AG13" s="4"/>
      <c r="AH13" s="27"/>
      <c r="AI13" s="27"/>
      <c r="AJ13" s="27"/>
      <c r="AK13" s="27"/>
      <c r="AL13" s="27"/>
      <c r="AM13" s="27"/>
    </row>
    <row r="14" spans="1:57" ht="12" customHeight="1">
      <c r="A14" s="264"/>
      <c r="B14" s="8"/>
      <c r="C14" s="55"/>
      <c r="D14" s="18"/>
      <c r="E14" s="94"/>
      <c r="F14" s="94"/>
      <c r="G14" s="94"/>
      <c r="H14" s="94"/>
      <c r="I14" s="94"/>
      <c r="J14" s="94"/>
      <c r="K14" s="94"/>
      <c r="L14" s="94"/>
      <c r="M14" s="94"/>
      <c r="N14" s="94"/>
      <c r="O14" s="94"/>
      <c r="P14" s="94"/>
      <c r="Q14" s="94"/>
      <c r="R14" s="94"/>
      <c r="S14" s="94"/>
      <c r="T14" s="94"/>
      <c r="U14" s="94"/>
      <c r="V14" s="94"/>
      <c r="W14" s="94"/>
      <c r="X14" s="94"/>
      <c r="Y14" s="94"/>
      <c r="Z14" s="94"/>
      <c r="AA14" s="94"/>
      <c r="AB14" s="32"/>
      <c r="AC14" s="94"/>
      <c r="AD14" s="32"/>
      <c r="AE14" s="94"/>
      <c r="AF14" s="5"/>
      <c r="AG14" s="4"/>
      <c r="AH14" s="27"/>
      <c r="AI14" s="27"/>
      <c r="AJ14" s="27"/>
      <c r="AK14" s="27"/>
      <c r="AL14" s="27"/>
      <c r="AM14" s="27"/>
    </row>
    <row r="15" spans="1:57" ht="12" customHeight="1">
      <c r="A15" s="264"/>
      <c r="B15" s="8"/>
      <c r="C15" s="55"/>
      <c r="D15" s="18"/>
      <c r="E15" s="94"/>
      <c r="F15" s="94"/>
      <c r="G15" s="94"/>
      <c r="H15" s="94"/>
      <c r="I15" s="94"/>
      <c r="J15" s="94"/>
      <c r="K15" s="94"/>
      <c r="L15" s="94"/>
      <c r="M15" s="94"/>
      <c r="N15" s="94"/>
      <c r="O15" s="94"/>
      <c r="P15" s="94"/>
      <c r="Q15" s="94"/>
      <c r="R15" s="94"/>
      <c r="S15" s="94"/>
      <c r="T15" s="94"/>
      <c r="U15" s="94"/>
      <c r="V15" s="94"/>
      <c r="W15" s="94"/>
      <c r="X15" s="94"/>
      <c r="Y15" s="94"/>
      <c r="Z15" s="94"/>
      <c r="AA15" s="94"/>
      <c r="AB15" s="32"/>
      <c r="AC15" s="94"/>
      <c r="AD15" s="32"/>
      <c r="AE15" s="94"/>
      <c r="AF15" s="5"/>
      <c r="AG15" s="4"/>
      <c r="AH15" s="27"/>
      <c r="AI15" s="27"/>
      <c r="AJ15" s="27"/>
      <c r="AK15" s="27"/>
      <c r="AL15" s="27"/>
      <c r="AM15" s="27"/>
    </row>
    <row r="16" spans="1:57" ht="12" customHeight="1">
      <c r="A16" s="264"/>
      <c r="B16" s="8"/>
      <c r="C16" s="55"/>
      <c r="D16" s="18"/>
      <c r="E16" s="94"/>
      <c r="F16" s="94"/>
      <c r="G16" s="94"/>
      <c r="H16" s="94"/>
      <c r="I16" s="94"/>
      <c r="J16" s="94"/>
      <c r="K16" s="94"/>
      <c r="L16" s="94"/>
      <c r="M16" s="94"/>
      <c r="N16" s="94"/>
      <c r="O16" s="94"/>
      <c r="P16" s="94"/>
      <c r="Q16" s="94"/>
      <c r="R16" s="94"/>
      <c r="S16" s="94"/>
      <c r="T16" s="94"/>
      <c r="U16" s="94"/>
      <c r="V16" s="94"/>
      <c r="W16" s="94"/>
      <c r="X16" s="94"/>
      <c r="Y16" s="94"/>
      <c r="Z16" s="94"/>
      <c r="AA16" s="94"/>
      <c r="AB16" s="32"/>
      <c r="AC16" s="94"/>
      <c r="AD16" s="32"/>
      <c r="AE16" s="94"/>
      <c r="AF16" s="5"/>
      <c r="AG16" s="4"/>
      <c r="AH16" s="27"/>
      <c r="AI16" s="27"/>
      <c r="AJ16" s="27"/>
      <c r="AK16" s="27"/>
      <c r="AL16" s="27"/>
      <c r="AM16" s="27"/>
    </row>
    <row r="17" spans="1:53" ht="12" customHeight="1">
      <c r="A17" s="264"/>
      <c r="B17" s="8"/>
      <c r="C17" s="55"/>
      <c r="D17" s="18"/>
      <c r="E17" s="94"/>
      <c r="F17" s="94"/>
      <c r="G17" s="94"/>
      <c r="H17" s="94"/>
      <c r="I17" s="94"/>
      <c r="J17" s="94"/>
      <c r="K17" s="94"/>
      <c r="L17" s="94"/>
      <c r="M17" s="94"/>
      <c r="N17" s="94"/>
      <c r="O17" s="94"/>
      <c r="P17" s="94"/>
      <c r="Q17" s="94"/>
      <c r="R17" s="94"/>
      <c r="S17" s="94"/>
      <c r="T17" s="94"/>
      <c r="U17" s="94"/>
      <c r="V17" s="94"/>
      <c r="W17" s="94"/>
      <c r="X17" s="94"/>
      <c r="Y17" s="94"/>
      <c r="Z17" s="94"/>
      <c r="AA17" s="94"/>
      <c r="AB17" s="32"/>
      <c r="AC17" s="94"/>
      <c r="AD17" s="32"/>
      <c r="AE17" s="94"/>
      <c r="AF17" s="5"/>
      <c r="AG17" s="4"/>
      <c r="AH17" s="27"/>
      <c r="AI17" s="27"/>
      <c r="AJ17" s="27"/>
      <c r="AK17" s="27"/>
      <c r="AL17" s="27"/>
      <c r="AM17" s="27"/>
    </row>
    <row r="18" spans="1:53" ht="12" customHeight="1">
      <c r="A18" s="264"/>
      <c r="B18" s="8"/>
      <c r="C18" s="55"/>
      <c r="D18" s="18"/>
      <c r="E18" s="94"/>
      <c r="F18" s="94"/>
      <c r="G18" s="94"/>
      <c r="H18" s="94"/>
      <c r="I18" s="94"/>
      <c r="J18" s="94"/>
      <c r="K18" s="94"/>
      <c r="L18" s="94"/>
      <c r="M18" s="94"/>
      <c r="N18" s="94"/>
      <c r="O18" s="94"/>
      <c r="P18" s="94"/>
      <c r="Q18" s="94"/>
      <c r="R18" s="94"/>
      <c r="S18" s="94"/>
      <c r="T18" s="94"/>
      <c r="U18" s="94"/>
      <c r="V18" s="94"/>
      <c r="W18" s="94"/>
      <c r="X18" s="94"/>
      <c r="Y18" s="94"/>
      <c r="Z18" s="94"/>
      <c r="AA18" s="94"/>
      <c r="AB18" s="32"/>
      <c r="AC18" s="94"/>
      <c r="AD18" s="32"/>
      <c r="AE18" s="94"/>
      <c r="AF18" s="5"/>
      <c r="AG18" s="4"/>
      <c r="AH18" s="27"/>
      <c r="AI18" s="27"/>
      <c r="AJ18" s="27"/>
      <c r="AK18" s="27"/>
      <c r="AL18" s="27"/>
      <c r="AM18" s="27"/>
    </row>
    <row r="19" spans="1:53" ht="12" customHeight="1">
      <c r="A19" s="264"/>
      <c r="B19" s="8"/>
      <c r="C19" s="55"/>
      <c r="D19" s="18"/>
      <c r="E19" s="94"/>
      <c r="F19" s="94"/>
      <c r="G19" s="94"/>
      <c r="H19" s="94"/>
      <c r="I19" s="94"/>
      <c r="J19" s="94"/>
      <c r="K19" s="94"/>
      <c r="L19" s="94"/>
      <c r="M19" s="94"/>
      <c r="N19" s="94"/>
      <c r="O19" s="94"/>
      <c r="P19" s="94"/>
      <c r="Q19" s="94"/>
      <c r="R19" s="94"/>
      <c r="S19" s="94"/>
      <c r="T19" s="94"/>
      <c r="U19" s="94"/>
      <c r="V19" s="94"/>
      <c r="W19" s="94"/>
      <c r="X19" s="94"/>
      <c r="Y19" s="94"/>
      <c r="Z19" s="94"/>
      <c r="AA19" s="94"/>
      <c r="AB19" s="32"/>
      <c r="AC19" s="94"/>
      <c r="AD19" s="32"/>
      <c r="AE19" s="94"/>
      <c r="AF19" s="5"/>
      <c r="AG19" s="4"/>
      <c r="AH19" s="27"/>
      <c r="AI19" s="27"/>
      <c r="AJ19" s="27"/>
      <c r="AK19" s="27"/>
      <c r="AL19" s="27"/>
      <c r="AM19" s="27"/>
    </row>
    <row r="20" spans="1:53" ht="12" customHeight="1">
      <c r="A20" s="264"/>
      <c r="B20" s="8"/>
      <c r="C20" s="55"/>
      <c r="D20" s="18"/>
      <c r="E20" s="94"/>
      <c r="F20" s="94"/>
      <c r="G20" s="94"/>
      <c r="H20" s="94"/>
      <c r="I20" s="94"/>
      <c r="J20" s="94"/>
      <c r="K20" s="94"/>
      <c r="L20" s="94"/>
      <c r="M20" s="94"/>
      <c r="N20" s="94"/>
      <c r="O20" s="94"/>
      <c r="P20" s="94"/>
      <c r="Q20" s="94"/>
      <c r="R20" s="94"/>
      <c r="S20" s="94"/>
      <c r="T20" s="94"/>
      <c r="U20" s="94"/>
      <c r="V20" s="94"/>
      <c r="W20" s="94"/>
      <c r="X20" s="94"/>
      <c r="Y20" s="94"/>
      <c r="Z20" s="94"/>
      <c r="AA20" s="94"/>
      <c r="AB20" s="32"/>
      <c r="AC20" s="94"/>
      <c r="AD20" s="32"/>
      <c r="AE20" s="94"/>
      <c r="AF20" s="5"/>
      <c r="AG20" s="4"/>
      <c r="AH20" s="27"/>
      <c r="AI20" s="27"/>
      <c r="AJ20" s="27"/>
      <c r="AK20" s="27"/>
      <c r="AL20" s="27"/>
      <c r="AM20" s="27"/>
    </row>
    <row r="21" spans="1:53" ht="12" customHeight="1">
      <c r="A21" s="264"/>
      <c r="B21" s="8"/>
      <c r="C21" s="55"/>
      <c r="D21" s="18"/>
      <c r="E21" s="94"/>
      <c r="F21" s="94"/>
      <c r="G21" s="94"/>
      <c r="H21" s="94"/>
      <c r="I21" s="94"/>
      <c r="J21" s="94"/>
      <c r="K21" s="94"/>
      <c r="L21" s="94"/>
      <c r="M21" s="94"/>
      <c r="N21" s="94"/>
      <c r="O21" s="94"/>
      <c r="P21" s="94"/>
      <c r="Q21" s="94"/>
      <c r="R21" s="94"/>
      <c r="S21" s="94"/>
      <c r="T21" s="94"/>
      <c r="U21" s="94"/>
      <c r="V21" s="94"/>
      <c r="W21" s="94"/>
      <c r="X21" s="94"/>
      <c r="Y21" s="94"/>
      <c r="Z21" s="94"/>
      <c r="AA21" s="94"/>
      <c r="AB21" s="32"/>
      <c r="AC21" s="94"/>
      <c r="AD21" s="32"/>
      <c r="AE21" s="94"/>
      <c r="AF21" s="5"/>
      <c r="AG21" s="4"/>
      <c r="AH21" s="27"/>
      <c r="AI21" s="27"/>
      <c r="AJ21" s="27"/>
      <c r="AK21" s="27"/>
      <c r="AL21" s="27"/>
      <c r="AM21" s="27"/>
    </row>
    <row r="22" spans="1:53" ht="12" customHeight="1">
      <c r="A22" s="264"/>
      <c r="B22" s="8"/>
      <c r="C22" s="55"/>
      <c r="D22" s="18"/>
      <c r="E22" s="94"/>
      <c r="F22" s="94"/>
      <c r="G22" s="94"/>
      <c r="H22" s="94"/>
      <c r="I22" s="94"/>
      <c r="J22" s="94"/>
      <c r="K22" s="94"/>
      <c r="L22" s="94"/>
      <c r="M22" s="94"/>
      <c r="N22" s="94"/>
      <c r="O22" s="94"/>
      <c r="P22" s="94"/>
      <c r="Q22" s="94"/>
      <c r="R22" s="94"/>
      <c r="S22" s="94"/>
      <c r="T22" s="94"/>
      <c r="U22" s="94"/>
      <c r="V22" s="94"/>
      <c r="W22" s="94"/>
      <c r="X22" s="94"/>
      <c r="Y22" s="94"/>
      <c r="Z22" s="94"/>
      <c r="AA22" s="94"/>
      <c r="AB22" s="32"/>
      <c r="AC22" s="94"/>
      <c r="AD22" s="32"/>
      <c r="AE22" s="94"/>
      <c r="AF22" s="5"/>
      <c r="AG22" s="4"/>
      <c r="AH22" s="27"/>
      <c r="AI22" s="27"/>
      <c r="AJ22" s="27"/>
      <c r="AK22" s="27"/>
      <c r="AL22" s="27"/>
      <c r="AM22" s="27"/>
    </row>
    <row r="23" spans="1:53" ht="12" customHeight="1">
      <c r="A23" s="264"/>
      <c r="B23" s="8"/>
      <c r="C23" s="55"/>
      <c r="D23" s="18"/>
      <c r="E23" s="94"/>
      <c r="F23" s="94"/>
      <c r="G23" s="94"/>
      <c r="H23" s="94"/>
      <c r="I23" s="94"/>
      <c r="J23" s="94"/>
      <c r="K23" s="94"/>
      <c r="L23" s="94"/>
      <c r="M23" s="94"/>
      <c r="N23" s="94"/>
      <c r="O23" s="94"/>
      <c r="P23" s="94"/>
      <c r="Q23" s="94"/>
      <c r="R23" s="94"/>
      <c r="S23" s="94"/>
      <c r="T23" s="94"/>
      <c r="U23" s="94"/>
      <c r="V23" s="94"/>
      <c r="W23" s="94"/>
      <c r="X23" s="94"/>
      <c r="Y23" s="94"/>
      <c r="Z23" s="94"/>
      <c r="AA23" s="94"/>
      <c r="AB23" s="32"/>
      <c r="AC23" s="94"/>
      <c r="AD23" s="32"/>
      <c r="AE23" s="94"/>
      <c r="AF23" s="5"/>
      <c r="AG23" s="4"/>
      <c r="AH23" s="27"/>
      <c r="AI23" s="27"/>
      <c r="AJ23" s="27"/>
      <c r="AK23" s="27"/>
      <c r="AL23" s="27"/>
      <c r="AM23" s="27"/>
    </row>
    <row r="24" spans="1:53" ht="12" customHeight="1">
      <c r="A24" s="264"/>
      <c r="B24" s="8"/>
      <c r="C24" s="55"/>
      <c r="D24" s="18"/>
      <c r="E24" s="94"/>
      <c r="F24" s="94"/>
      <c r="G24" s="94"/>
      <c r="H24" s="94"/>
      <c r="I24" s="94"/>
      <c r="J24" s="94"/>
      <c r="K24" s="94"/>
      <c r="L24" s="94"/>
      <c r="M24" s="94"/>
      <c r="N24" s="94"/>
      <c r="O24" s="94"/>
      <c r="P24" s="94"/>
      <c r="Q24" s="94"/>
      <c r="R24" s="94"/>
      <c r="S24" s="94"/>
      <c r="T24" s="94"/>
      <c r="U24" s="94"/>
      <c r="V24" s="94"/>
      <c r="W24" s="94"/>
      <c r="X24" s="94"/>
      <c r="Y24" s="94"/>
      <c r="Z24" s="94"/>
      <c r="AA24" s="94"/>
      <c r="AB24" s="32"/>
      <c r="AC24" s="94"/>
      <c r="AD24" s="32"/>
      <c r="AE24" s="94"/>
      <c r="AF24" s="5"/>
      <c r="AG24" s="4"/>
      <c r="AH24" s="27"/>
      <c r="AI24" s="27"/>
      <c r="AJ24" s="27"/>
      <c r="AK24" s="27"/>
      <c r="AL24" s="27"/>
      <c r="AM24" s="27"/>
    </row>
    <row r="25" spans="1:53" ht="12" customHeight="1">
      <c r="A25" s="264"/>
      <c r="B25" s="8"/>
      <c r="C25" s="55"/>
      <c r="D25" s="18"/>
      <c r="E25" s="94"/>
      <c r="F25" s="94"/>
      <c r="G25" s="94"/>
      <c r="H25" s="94"/>
      <c r="I25" s="94"/>
      <c r="J25" s="94"/>
      <c r="K25" s="94"/>
      <c r="L25" s="94"/>
      <c r="M25" s="94"/>
      <c r="N25" s="94"/>
      <c r="O25" s="94"/>
      <c r="P25" s="94"/>
      <c r="Q25" s="94"/>
      <c r="R25" s="94"/>
      <c r="S25" s="94"/>
      <c r="T25" s="94"/>
      <c r="U25" s="94"/>
      <c r="V25" s="94"/>
      <c r="W25" s="94"/>
      <c r="X25" s="94"/>
      <c r="Y25" s="94"/>
      <c r="Z25" s="94"/>
      <c r="AA25" s="94"/>
      <c r="AB25" s="32"/>
      <c r="AC25" s="94"/>
      <c r="AD25" s="32"/>
      <c r="AE25" s="94"/>
      <c r="AF25" s="5"/>
      <c r="AG25" s="4"/>
      <c r="AH25" s="27"/>
      <c r="AI25" s="27"/>
      <c r="AJ25" s="27"/>
      <c r="AK25" s="27"/>
      <c r="AL25" s="27"/>
      <c r="AM25" s="27"/>
    </row>
    <row r="26" spans="1:53" ht="12" customHeight="1">
      <c r="A26" s="264"/>
      <c r="B26" s="8"/>
      <c r="C26" s="55"/>
      <c r="D26" s="18"/>
      <c r="E26" s="94"/>
      <c r="F26" s="94"/>
      <c r="G26" s="94"/>
      <c r="H26" s="94"/>
      <c r="I26" s="94"/>
      <c r="J26" s="94"/>
      <c r="K26" s="94"/>
      <c r="L26" s="94"/>
      <c r="M26" s="94"/>
      <c r="N26" s="94"/>
      <c r="O26" s="94"/>
      <c r="P26" s="94"/>
      <c r="Q26" s="94"/>
      <c r="R26" s="94"/>
      <c r="S26" s="94"/>
      <c r="T26" s="94"/>
      <c r="U26" s="94"/>
      <c r="V26" s="94"/>
      <c r="W26" s="94"/>
      <c r="X26" s="94"/>
      <c r="Y26" s="94"/>
      <c r="Z26" s="94"/>
      <c r="AA26" s="94"/>
      <c r="AB26" s="32"/>
      <c r="AC26" s="94"/>
      <c r="AD26" s="32"/>
      <c r="AE26" s="94"/>
      <c r="AF26" s="5"/>
      <c r="AG26" s="4"/>
      <c r="AH26" s="27"/>
      <c r="AI26" s="27"/>
      <c r="AJ26" s="27"/>
      <c r="AK26" s="27"/>
      <c r="AL26" s="27"/>
      <c r="AM26" s="27"/>
    </row>
    <row r="27" spans="1:53" ht="12" customHeight="1">
      <c r="A27" s="264"/>
      <c r="B27" s="8"/>
      <c r="C27" s="55"/>
      <c r="D27" s="18"/>
      <c r="E27" s="94"/>
      <c r="F27" s="94"/>
      <c r="G27" s="94"/>
      <c r="H27" s="94"/>
      <c r="I27" s="94"/>
      <c r="J27" s="94"/>
      <c r="K27" s="94"/>
      <c r="L27" s="94"/>
      <c r="M27" s="94"/>
      <c r="N27" s="94"/>
      <c r="O27" s="94"/>
      <c r="P27" s="94"/>
      <c r="Q27" s="94"/>
      <c r="R27" s="94"/>
      <c r="S27" s="94"/>
      <c r="T27" s="94"/>
      <c r="U27" s="94"/>
      <c r="V27" s="94"/>
      <c r="W27" s="94"/>
      <c r="X27" s="94"/>
      <c r="Y27" s="94"/>
      <c r="Z27" s="94"/>
      <c r="AA27" s="94"/>
      <c r="AB27" s="32"/>
      <c r="AC27" s="94"/>
      <c r="AD27" s="32"/>
      <c r="AE27" s="94"/>
      <c r="AF27" s="5"/>
      <c r="AG27" s="4"/>
      <c r="AH27" s="27"/>
      <c r="AI27" s="27"/>
      <c r="AJ27" s="27"/>
      <c r="AK27" s="27"/>
      <c r="AL27" s="27"/>
      <c r="AM27" s="27"/>
    </row>
    <row r="28" spans="1:53" ht="12" customHeight="1">
      <c r="A28" s="264"/>
      <c r="B28" s="8"/>
      <c r="C28" s="55"/>
      <c r="D28" s="18"/>
      <c r="E28" s="94"/>
      <c r="F28" s="94"/>
      <c r="G28" s="94"/>
      <c r="H28" s="94"/>
      <c r="I28" s="94"/>
      <c r="J28" s="94"/>
      <c r="K28" s="94"/>
      <c r="L28" s="94"/>
      <c r="M28" s="94"/>
      <c r="N28" s="94"/>
      <c r="O28" s="94"/>
      <c r="P28" s="94"/>
      <c r="Q28" s="94"/>
      <c r="R28" s="94"/>
      <c r="S28" s="94"/>
      <c r="T28" s="94"/>
      <c r="U28" s="94"/>
      <c r="V28" s="94"/>
      <c r="W28" s="94"/>
      <c r="X28" s="94"/>
      <c r="Y28" s="94"/>
      <c r="Z28" s="94"/>
      <c r="AA28" s="94"/>
      <c r="AB28" s="32"/>
      <c r="AC28" s="94"/>
      <c r="AD28" s="32"/>
      <c r="AE28" s="94"/>
      <c r="AF28" s="5"/>
      <c r="AG28" s="4"/>
      <c r="AH28" s="27"/>
      <c r="AI28" s="27"/>
      <c r="AJ28" s="27"/>
      <c r="AK28" s="27"/>
      <c r="AL28" s="27"/>
      <c r="AM28" s="27"/>
      <c r="AR28" s="28"/>
      <c r="AS28" s="64"/>
    </row>
    <row r="29" spans="1:53" ht="6" customHeight="1">
      <c r="A29" s="264"/>
      <c r="B29" s="8"/>
      <c r="C29" s="55"/>
      <c r="D29" s="18"/>
      <c r="E29" s="18"/>
      <c r="F29" s="18"/>
      <c r="G29" s="18"/>
      <c r="H29" s="18"/>
      <c r="I29" s="18"/>
      <c r="J29" s="18"/>
      <c r="K29" s="18"/>
      <c r="L29" s="18"/>
      <c r="M29" s="18"/>
      <c r="N29" s="18"/>
      <c r="O29" s="18"/>
      <c r="P29" s="18"/>
      <c r="Q29" s="18"/>
      <c r="R29" s="16"/>
      <c r="S29" s="16"/>
      <c r="T29" s="16"/>
      <c r="U29" s="16"/>
      <c r="V29" s="24"/>
      <c r="W29" s="16"/>
      <c r="X29" s="16"/>
      <c r="Y29" s="16"/>
      <c r="Z29" s="16"/>
      <c r="AA29" s="16"/>
      <c r="AB29" s="16"/>
      <c r="AC29" s="16"/>
      <c r="AD29" s="16"/>
      <c r="AE29" s="16"/>
      <c r="AF29" s="5"/>
      <c r="AG29" s="4"/>
      <c r="AH29" s="27"/>
      <c r="AI29" s="27"/>
      <c r="AJ29" s="27"/>
      <c r="AK29" s="27"/>
      <c r="AL29" s="27"/>
      <c r="AM29" s="27"/>
    </row>
    <row r="30" spans="1:53" ht="6" customHeight="1">
      <c r="A30" s="264"/>
      <c r="B30" s="8"/>
      <c r="C30" s="69"/>
      <c r="D30" s="18"/>
      <c r="E30" s="18"/>
      <c r="F30" s="18"/>
      <c r="G30" s="18"/>
      <c r="H30" s="18"/>
      <c r="I30" s="18"/>
      <c r="J30" s="18"/>
      <c r="K30" s="18"/>
      <c r="L30" s="18"/>
      <c r="M30" s="18"/>
      <c r="N30" s="18"/>
      <c r="O30" s="18"/>
      <c r="P30" s="18"/>
      <c r="Q30" s="18"/>
      <c r="R30" s="16"/>
      <c r="S30" s="16"/>
      <c r="T30" s="16"/>
      <c r="U30" s="16"/>
      <c r="V30" s="24"/>
      <c r="W30" s="16"/>
      <c r="X30" s="16"/>
      <c r="Y30" s="16"/>
      <c r="Z30" s="16"/>
      <c r="AA30" s="16"/>
      <c r="AB30" s="16"/>
      <c r="AC30" s="16"/>
      <c r="AD30" s="16"/>
      <c r="AE30" s="16"/>
      <c r="AF30" s="5"/>
      <c r="AG30" s="4"/>
      <c r="AH30" s="27"/>
      <c r="AI30" s="27"/>
      <c r="AJ30" s="27"/>
      <c r="AK30" s="27"/>
      <c r="AL30" s="27"/>
      <c r="AM30" s="27"/>
    </row>
    <row r="31" spans="1:53" ht="9" customHeight="1">
      <c r="A31" s="264"/>
      <c r="B31" s="8"/>
      <c r="C31" s="61"/>
      <c r="D31" s="61"/>
      <c r="E31" s="61"/>
      <c r="F31" s="61"/>
      <c r="G31" s="61"/>
      <c r="H31" s="61"/>
      <c r="I31" s="61"/>
      <c r="J31" s="18"/>
      <c r="K31" s="18"/>
      <c r="L31" s="18"/>
      <c r="M31" s="18"/>
      <c r="N31" s="18"/>
      <c r="O31" s="18"/>
      <c r="P31" s="18"/>
      <c r="Q31" s="18"/>
      <c r="R31" s="16"/>
      <c r="S31" s="16"/>
      <c r="T31" s="16"/>
      <c r="U31" s="16"/>
      <c r="V31" s="24"/>
      <c r="W31" s="16"/>
      <c r="X31" s="16"/>
      <c r="Y31" s="16"/>
      <c r="Z31" s="16"/>
      <c r="AA31" s="16"/>
      <c r="AB31" s="16"/>
      <c r="AC31" s="16"/>
      <c r="AD31" s="16"/>
      <c r="AE31" s="16"/>
      <c r="AF31" s="5"/>
      <c r="AG31" s="4"/>
      <c r="AH31" s="27"/>
      <c r="AI31" s="27"/>
      <c r="AJ31" s="27"/>
      <c r="AK31" s="27"/>
      <c r="AL31" s="27"/>
      <c r="AM31" s="27"/>
    </row>
    <row r="32" spans="1:53" ht="12.75" customHeight="1">
      <c r="A32" s="264"/>
      <c r="B32" s="8"/>
      <c r="C32" s="55"/>
      <c r="D32" s="18"/>
      <c r="E32" s="18"/>
      <c r="F32" s="18"/>
      <c r="G32" s="18"/>
      <c r="H32" s="18"/>
      <c r="I32" s="18"/>
      <c r="J32" s="18"/>
      <c r="K32" s="18"/>
      <c r="L32" s="18"/>
      <c r="M32" s="18"/>
      <c r="N32" s="18"/>
      <c r="O32" s="18"/>
      <c r="P32" s="18"/>
      <c r="Q32" s="18"/>
      <c r="R32" s="16"/>
      <c r="S32" s="16"/>
      <c r="T32" s="16"/>
      <c r="U32" s="16"/>
      <c r="V32" s="24"/>
      <c r="W32" s="16"/>
      <c r="X32" s="16"/>
      <c r="Y32" s="16"/>
      <c r="Z32" s="16"/>
      <c r="AA32" s="16"/>
      <c r="AB32" s="16"/>
      <c r="AC32" s="16"/>
      <c r="AD32" s="16"/>
      <c r="AE32" s="16"/>
      <c r="AF32" s="5"/>
      <c r="AG32" s="4"/>
      <c r="AH32" s="102"/>
      <c r="AI32" s="103"/>
      <c r="AJ32" s="103"/>
      <c r="AK32" s="103"/>
      <c r="AL32" s="104"/>
      <c r="AM32" s="102"/>
      <c r="AN32" s="31"/>
      <c r="AO32" s="31"/>
      <c r="AP32" s="31"/>
      <c r="AQ32" s="31"/>
      <c r="AR32" s="31"/>
      <c r="AS32" s="31"/>
      <c r="AT32" s="31"/>
      <c r="AU32" s="31"/>
      <c r="AV32" s="31"/>
      <c r="AW32" s="31"/>
      <c r="AX32" s="31"/>
      <c r="AY32" s="31"/>
      <c r="AZ32" s="31"/>
      <c r="BA32" s="31"/>
    </row>
    <row r="33" spans="1:58" ht="12.75" customHeight="1">
      <c r="A33" s="264"/>
      <c r="B33" s="8"/>
      <c r="C33" s="55"/>
      <c r="D33" s="18"/>
      <c r="E33" s="18"/>
      <c r="F33" s="18"/>
      <c r="G33" s="18"/>
      <c r="H33" s="18"/>
      <c r="I33" s="18"/>
      <c r="J33" s="18"/>
      <c r="K33" s="18"/>
      <c r="L33" s="18"/>
      <c r="M33" s="18"/>
      <c r="N33" s="18"/>
      <c r="O33" s="18"/>
      <c r="P33" s="18"/>
      <c r="Q33" s="18"/>
      <c r="R33" s="16"/>
      <c r="S33" s="16"/>
      <c r="T33" s="16"/>
      <c r="U33" s="16"/>
      <c r="V33" s="24"/>
      <c r="W33" s="16"/>
      <c r="X33" s="16"/>
      <c r="Y33" s="16"/>
      <c r="Z33" s="16"/>
      <c r="AA33" s="16"/>
      <c r="AB33" s="16"/>
      <c r="AC33" s="16"/>
      <c r="AD33" s="16"/>
      <c r="AE33" s="16"/>
      <c r="AF33" s="5"/>
      <c r="AG33" s="4"/>
      <c r="AH33" s="102"/>
      <c r="AI33" s="27"/>
      <c r="AJ33" s="27"/>
      <c r="AK33" s="27"/>
      <c r="AL33" s="27"/>
      <c r="AM33" s="27"/>
    </row>
    <row r="34" spans="1:58" ht="15.75" customHeight="1">
      <c r="A34" s="264"/>
      <c r="B34" s="8"/>
      <c r="C34" s="55"/>
      <c r="D34" s="18"/>
      <c r="E34" s="18"/>
      <c r="F34" s="18"/>
      <c r="G34" s="18"/>
      <c r="H34" s="18"/>
      <c r="I34" s="18"/>
      <c r="J34" s="18"/>
      <c r="K34" s="18"/>
      <c r="L34" s="18"/>
      <c r="M34" s="18"/>
      <c r="N34" s="18"/>
      <c r="O34" s="18"/>
      <c r="P34" s="18"/>
      <c r="Q34" s="18"/>
      <c r="R34" s="16"/>
      <c r="S34" s="16"/>
      <c r="T34" s="16"/>
      <c r="U34" s="16"/>
      <c r="V34" s="24"/>
      <c r="W34" s="16"/>
      <c r="X34" s="16"/>
      <c r="Y34" s="16"/>
      <c r="Z34" s="16"/>
      <c r="AA34" s="16"/>
      <c r="AB34" s="16"/>
      <c r="AC34" s="16"/>
      <c r="AD34" s="16"/>
      <c r="AE34" s="16"/>
      <c r="AF34" s="5"/>
      <c r="AG34" s="4"/>
      <c r="AH34" s="102"/>
      <c r="AI34" s="27"/>
      <c r="AJ34" s="27"/>
      <c r="AK34" s="27"/>
      <c r="AL34" s="27"/>
      <c r="AM34" s="27"/>
    </row>
    <row r="35" spans="1:58" ht="20.25" customHeight="1">
      <c r="A35" s="264"/>
      <c r="B35" s="8"/>
      <c r="C35" s="55"/>
      <c r="D35" s="18"/>
      <c r="E35" s="18"/>
      <c r="F35" s="18"/>
      <c r="G35" s="18"/>
      <c r="H35" s="18"/>
      <c r="I35" s="18"/>
      <c r="J35" s="18"/>
      <c r="K35" s="18"/>
      <c r="L35" s="18"/>
      <c r="M35" s="18"/>
      <c r="N35" s="18"/>
      <c r="O35" s="18"/>
      <c r="P35" s="18"/>
      <c r="Q35" s="18"/>
      <c r="R35" s="16"/>
      <c r="S35" s="16"/>
      <c r="T35" s="16"/>
      <c r="U35" s="16"/>
      <c r="V35" s="24"/>
      <c r="W35" s="16"/>
      <c r="X35" s="16"/>
      <c r="Y35" s="16"/>
      <c r="Z35" s="16"/>
      <c r="AA35" s="16"/>
      <c r="AB35" s="16"/>
      <c r="AC35" s="16"/>
      <c r="AD35" s="16"/>
      <c r="AE35" s="16"/>
      <c r="AF35" s="5"/>
      <c r="AG35" s="4"/>
      <c r="AH35" s="105"/>
      <c r="AI35" s="27"/>
      <c r="AJ35" s="27"/>
      <c r="AK35" s="27"/>
      <c r="AL35" s="27"/>
      <c r="AM35" s="27"/>
    </row>
    <row r="36" spans="1:58" ht="15.75" customHeight="1">
      <c r="A36" s="264"/>
      <c r="B36" s="8"/>
      <c r="C36" s="55"/>
      <c r="D36" s="18"/>
      <c r="E36" s="18"/>
      <c r="F36" s="18"/>
      <c r="G36" s="18"/>
      <c r="H36" s="18"/>
      <c r="I36" s="18"/>
      <c r="J36" s="18"/>
      <c r="K36" s="18"/>
      <c r="L36" s="18"/>
      <c r="M36" s="18"/>
      <c r="N36" s="18"/>
      <c r="O36" s="18"/>
      <c r="P36" s="18"/>
      <c r="Q36" s="18"/>
      <c r="R36" s="16"/>
      <c r="S36" s="16"/>
      <c r="T36" s="16"/>
      <c r="U36" s="16"/>
      <c r="V36" s="24"/>
      <c r="W36" s="16"/>
      <c r="X36" s="16"/>
      <c r="Y36" s="16"/>
      <c r="Z36" s="16"/>
      <c r="AA36" s="16"/>
      <c r="AB36" s="16"/>
      <c r="AC36" s="16"/>
      <c r="AD36" s="16"/>
      <c r="AE36" s="16"/>
      <c r="AF36" s="5"/>
      <c r="AG36" s="4"/>
      <c r="AH36" s="102"/>
      <c r="AI36" s="27"/>
      <c r="AJ36" s="27"/>
      <c r="AK36" s="27"/>
      <c r="AL36" s="27"/>
      <c r="AM36" s="27"/>
    </row>
    <row r="37" spans="1:58" ht="12.75" customHeight="1">
      <c r="A37" s="264"/>
      <c r="B37" s="8"/>
      <c r="C37" s="55"/>
      <c r="D37" s="18"/>
      <c r="E37" s="18"/>
      <c r="F37" s="18"/>
      <c r="G37" s="18"/>
      <c r="H37" s="18"/>
      <c r="I37" s="18"/>
      <c r="J37" s="18"/>
      <c r="K37" s="18"/>
      <c r="L37" s="18"/>
      <c r="M37" s="18"/>
      <c r="N37" s="18"/>
      <c r="O37" s="18"/>
      <c r="P37" s="18"/>
      <c r="Q37" s="18"/>
      <c r="R37" s="16"/>
      <c r="S37" s="16"/>
      <c r="T37" s="16"/>
      <c r="U37" s="16"/>
      <c r="V37" s="24"/>
      <c r="W37" s="16"/>
      <c r="X37" s="16"/>
      <c r="Y37" s="16"/>
      <c r="Z37" s="16"/>
      <c r="AA37" s="16"/>
      <c r="AB37" s="16"/>
      <c r="AC37" s="16"/>
      <c r="AD37" s="16"/>
      <c r="AE37" s="16"/>
      <c r="AF37" s="5"/>
      <c r="AG37" s="4"/>
      <c r="AH37" s="102"/>
      <c r="AI37" s="27"/>
      <c r="AJ37" s="27"/>
      <c r="AK37" s="27"/>
      <c r="AL37" s="27"/>
      <c r="AM37" s="27"/>
    </row>
    <row r="38" spans="1:58" ht="12" customHeight="1">
      <c r="A38" s="264"/>
      <c r="B38" s="8"/>
      <c r="C38" s="55"/>
      <c r="D38" s="18"/>
      <c r="E38" s="18"/>
      <c r="F38" s="18"/>
      <c r="G38" s="18"/>
      <c r="H38" s="18"/>
      <c r="I38" s="18"/>
      <c r="J38" s="18"/>
      <c r="K38" s="18"/>
      <c r="L38" s="18"/>
      <c r="M38" s="18"/>
      <c r="N38" s="18"/>
      <c r="O38" s="18"/>
      <c r="P38" s="18"/>
      <c r="Q38" s="18"/>
      <c r="R38" s="16"/>
      <c r="S38" s="16"/>
      <c r="T38" s="16"/>
      <c r="U38" s="16"/>
      <c r="V38" s="24"/>
      <c r="W38" s="16"/>
      <c r="X38" s="16"/>
      <c r="Y38" s="16"/>
      <c r="Z38" s="16"/>
      <c r="AA38" s="16"/>
      <c r="AB38" s="16"/>
      <c r="AC38" s="16"/>
      <c r="AD38" s="16"/>
      <c r="AE38" s="16"/>
      <c r="AF38" s="5"/>
      <c r="AG38" s="4"/>
      <c r="AH38" s="102"/>
      <c r="AI38" s="27"/>
      <c r="AJ38" s="27"/>
      <c r="AK38" s="27"/>
      <c r="AL38" s="27"/>
      <c r="AM38" s="27"/>
    </row>
    <row r="39" spans="1:58" ht="12.75" customHeight="1">
      <c r="A39" s="264"/>
      <c r="B39" s="8"/>
      <c r="C39" s="55"/>
      <c r="D39" s="18"/>
      <c r="E39" s="18"/>
      <c r="F39" s="18"/>
      <c r="G39" s="18"/>
      <c r="H39" s="18"/>
      <c r="I39" s="18"/>
      <c r="J39" s="18"/>
      <c r="K39" s="18"/>
      <c r="L39" s="18"/>
      <c r="M39" s="18"/>
      <c r="N39" s="18"/>
      <c r="O39" s="18"/>
      <c r="P39" s="18"/>
      <c r="Q39" s="18"/>
      <c r="R39" s="16"/>
      <c r="S39" s="16"/>
      <c r="T39" s="16"/>
      <c r="U39" s="16"/>
      <c r="V39" s="24"/>
      <c r="W39" s="16"/>
      <c r="X39" s="16"/>
      <c r="Y39" s="16"/>
      <c r="Z39" s="16"/>
      <c r="AA39" s="16"/>
      <c r="AB39" s="16"/>
      <c r="AC39" s="16"/>
      <c r="AD39" s="16"/>
      <c r="AE39" s="16"/>
      <c r="AF39" s="5"/>
      <c r="AG39" s="4"/>
      <c r="AH39" s="102"/>
      <c r="AI39" s="27"/>
      <c r="AJ39" s="27"/>
      <c r="AK39" s="27"/>
      <c r="AL39" s="27"/>
      <c r="AM39" s="27"/>
    </row>
    <row r="40" spans="1:58" ht="12.75" customHeight="1">
      <c r="A40" s="264"/>
      <c r="B40" s="8"/>
      <c r="C40" s="55"/>
      <c r="D40" s="18"/>
      <c r="E40" s="18"/>
      <c r="F40" s="18"/>
      <c r="G40" s="18"/>
      <c r="H40" s="18"/>
      <c r="I40" s="18"/>
      <c r="J40" s="18"/>
      <c r="K40" s="18"/>
      <c r="L40" s="18"/>
      <c r="M40" s="18"/>
      <c r="N40" s="18"/>
      <c r="O40" s="18"/>
      <c r="P40" s="18"/>
      <c r="Q40" s="18"/>
      <c r="R40" s="16"/>
      <c r="S40" s="16"/>
      <c r="T40" s="16"/>
      <c r="U40" s="16"/>
      <c r="V40" s="24"/>
      <c r="W40" s="16"/>
      <c r="X40" s="16"/>
      <c r="Y40" s="16"/>
      <c r="Z40" s="16"/>
      <c r="AA40" s="16"/>
      <c r="AB40" s="16"/>
      <c r="AC40" s="16"/>
      <c r="AD40" s="16"/>
      <c r="AE40" s="16"/>
      <c r="AF40" s="5"/>
      <c r="AG40" s="4"/>
      <c r="AH40" s="102"/>
      <c r="AI40" s="27"/>
      <c r="AJ40" s="27"/>
      <c r="AK40" s="27"/>
      <c r="AL40" s="27"/>
      <c r="AM40" s="27"/>
    </row>
    <row r="41" spans="1:58" ht="10.5" customHeight="1">
      <c r="A41" s="264"/>
      <c r="B41" s="8"/>
      <c r="C41" s="55"/>
      <c r="D41" s="18"/>
      <c r="E41" s="18"/>
      <c r="F41" s="18"/>
      <c r="G41" s="18"/>
      <c r="H41" s="18"/>
      <c r="I41" s="18"/>
      <c r="J41" s="18"/>
      <c r="K41" s="18"/>
      <c r="L41" s="18"/>
      <c r="M41" s="18"/>
      <c r="N41" s="18"/>
      <c r="O41" s="18"/>
      <c r="P41" s="18"/>
      <c r="Q41" s="18"/>
      <c r="R41" s="16"/>
      <c r="S41" s="16"/>
      <c r="T41" s="16"/>
      <c r="U41" s="16"/>
      <c r="V41" s="24"/>
      <c r="W41" s="16"/>
      <c r="X41" s="16"/>
      <c r="Y41" s="16"/>
      <c r="Z41" s="16"/>
      <c r="AA41" s="16"/>
      <c r="AB41" s="16"/>
      <c r="AC41" s="16"/>
      <c r="AD41" s="16"/>
      <c r="AE41" s="16"/>
      <c r="AF41" s="5"/>
      <c r="AG41" s="4"/>
      <c r="AH41" s="102"/>
      <c r="AI41" s="27"/>
      <c r="AJ41" s="27"/>
      <c r="AK41" s="27"/>
      <c r="AL41" s="27"/>
      <c r="AM41" s="27"/>
    </row>
    <row r="42" spans="1:58" ht="19.5" customHeight="1">
      <c r="A42" s="264"/>
      <c r="B42" s="8"/>
      <c r="C42" s="8"/>
      <c r="D42" s="8"/>
      <c r="E42" s="8"/>
      <c r="F42" s="8"/>
      <c r="G42" s="8"/>
      <c r="H42" s="8"/>
      <c r="I42" s="8"/>
      <c r="J42" s="8"/>
      <c r="K42" s="8"/>
      <c r="L42" s="8"/>
      <c r="M42" s="8"/>
      <c r="N42" s="8"/>
      <c r="O42" s="8"/>
      <c r="P42" s="8"/>
      <c r="Q42" s="8"/>
      <c r="R42" s="72"/>
      <c r="S42" s="72"/>
      <c r="T42" s="8"/>
      <c r="U42" s="8"/>
      <c r="V42" s="8"/>
      <c r="W42" s="8"/>
      <c r="X42" s="8"/>
      <c r="Y42" s="8"/>
      <c r="Z42" s="8"/>
      <c r="AA42" s="8"/>
      <c r="AB42" s="22"/>
      <c r="AC42" s="8"/>
      <c r="AD42" s="22"/>
      <c r="AE42" s="8"/>
      <c r="AF42" s="5"/>
      <c r="AG42" s="4"/>
      <c r="AH42" s="27"/>
      <c r="AI42" s="67"/>
      <c r="AJ42" s="27"/>
      <c r="AK42" s="27"/>
      <c r="AL42" s="27"/>
      <c r="AM42" s="27"/>
    </row>
    <row r="43" spans="1:58" ht="9" customHeight="1">
      <c r="A43" s="264"/>
      <c r="B43" s="8"/>
      <c r="C43" s="97"/>
      <c r="D43" s="91"/>
      <c r="E43" s="91"/>
      <c r="F43" s="91"/>
      <c r="G43" s="91"/>
      <c r="H43" s="91"/>
      <c r="I43" s="91"/>
      <c r="J43" s="91"/>
      <c r="K43" s="91"/>
      <c r="L43" s="91"/>
      <c r="M43" s="91"/>
      <c r="N43" s="91"/>
      <c r="O43" s="91"/>
      <c r="P43" s="91"/>
      <c r="Q43" s="91"/>
      <c r="R43" s="98"/>
      <c r="S43" s="98"/>
      <c r="T43" s="98"/>
      <c r="U43" s="98"/>
      <c r="V43" s="98"/>
      <c r="W43" s="98"/>
      <c r="X43" s="98"/>
      <c r="Y43" s="98"/>
      <c r="Z43" s="98"/>
      <c r="AA43" s="98"/>
      <c r="AB43" s="98"/>
      <c r="AC43" s="98"/>
      <c r="AD43" s="98"/>
      <c r="AE43" s="98"/>
      <c r="AF43" s="5"/>
      <c r="AG43" s="4"/>
      <c r="AH43" s="27"/>
      <c r="AI43" s="27"/>
      <c r="AJ43" s="27"/>
      <c r="AK43" s="27"/>
      <c r="AL43" s="27"/>
      <c r="AM43" s="27"/>
    </row>
    <row r="44" spans="1:58" ht="3.75" customHeight="1">
      <c r="A44" s="264"/>
      <c r="B44" s="8"/>
      <c r="C44" s="13"/>
      <c r="D44" s="13"/>
      <c r="E44" s="13"/>
      <c r="F44" s="13"/>
      <c r="G44" s="13"/>
      <c r="H44" s="13"/>
      <c r="I44" s="13"/>
      <c r="J44" s="13"/>
      <c r="K44" s="13"/>
      <c r="L44" s="13"/>
      <c r="M44" s="13"/>
      <c r="N44" s="13"/>
      <c r="O44" s="13"/>
      <c r="P44" s="13"/>
      <c r="Q44" s="13"/>
      <c r="R44" s="5"/>
      <c r="S44" s="5"/>
      <c r="T44" s="5"/>
      <c r="U44" s="5"/>
      <c r="V44" s="5"/>
      <c r="W44" s="5"/>
      <c r="X44" s="5"/>
      <c r="Y44" s="5"/>
      <c r="Z44" s="5"/>
      <c r="AA44" s="5"/>
      <c r="AB44" s="5"/>
      <c r="AC44" s="5"/>
      <c r="AD44" s="5"/>
      <c r="AE44" s="5"/>
      <c r="AF44" s="5"/>
      <c r="AG44" s="4"/>
      <c r="AH44" s="27"/>
      <c r="AI44" s="27"/>
      <c r="AJ44" s="27"/>
      <c r="AK44" s="27"/>
      <c r="AL44" s="27"/>
      <c r="AM44" s="27"/>
    </row>
    <row r="45" spans="1:58" ht="11.25" customHeight="1">
      <c r="A45" s="264"/>
      <c r="B45" s="8"/>
      <c r="C45" s="13"/>
      <c r="D45" s="13"/>
      <c r="E45" s="15"/>
      <c r="F45" s="1773"/>
      <c r="G45" s="1773"/>
      <c r="H45" s="1773"/>
      <c r="I45" s="1773"/>
      <c r="J45" s="1773"/>
      <c r="K45" s="1773"/>
      <c r="L45" s="1773"/>
      <c r="M45" s="1773"/>
      <c r="N45" s="1773"/>
      <c r="O45" s="1773"/>
      <c r="P45" s="1773"/>
      <c r="Q45" s="1773"/>
      <c r="R45" s="1773"/>
      <c r="S45" s="1773"/>
      <c r="T45" s="1773"/>
      <c r="U45" s="1773"/>
      <c r="V45" s="1773"/>
      <c r="W45" s="15"/>
      <c r="X45" s="1773"/>
      <c r="Y45" s="1773"/>
      <c r="Z45" s="1773"/>
      <c r="AA45" s="1773"/>
      <c r="AB45" s="1773"/>
      <c r="AC45" s="1773"/>
      <c r="AD45" s="1773"/>
      <c r="AE45" s="15"/>
      <c r="AF45" s="8"/>
      <c r="AG45" s="4"/>
      <c r="AH45" s="27"/>
      <c r="AI45" s="27"/>
      <c r="AJ45" s="27"/>
      <c r="AK45" s="27"/>
      <c r="AL45" s="27"/>
      <c r="AM45" s="27"/>
    </row>
    <row r="46" spans="1:58" ht="12.75" customHeight="1">
      <c r="A46" s="264"/>
      <c r="B46" s="8"/>
      <c r="C46" s="13"/>
      <c r="D46" s="13"/>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5"/>
      <c r="AG46" s="4"/>
      <c r="AH46" s="27"/>
      <c r="AI46" s="27"/>
      <c r="AJ46" s="27"/>
      <c r="AK46" s="27"/>
      <c r="AL46" s="27"/>
      <c r="AM46" s="27"/>
    </row>
    <row r="47" spans="1:58" ht="6" customHeight="1">
      <c r="A47" s="264"/>
      <c r="B47" s="8"/>
      <c r="C47" s="13"/>
      <c r="D47" s="13"/>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5"/>
      <c r="AG47" s="4"/>
      <c r="AH47" s="27"/>
      <c r="AI47" s="27"/>
      <c r="AJ47" s="27"/>
      <c r="AK47" s="27"/>
      <c r="AL47" s="27"/>
      <c r="AM47" s="27"/>
    </row>
    <row r="48" spans="1:58" s="62" customFormat="1" ht="12" customHeight="1">
      <c r="A48" s="422"/>
      <c r="B48" s="60"/>
      <c r="C48" s="73"/>
      <c r="D48" s="61"/>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82"/>
      <c r="AG48" s="59"/>
      <c r="AH48" s="101"/>
      <c r="AI48" s="108"/>
      <c r="AJ48" s="108"/>
      <c r="AK48" s="108"/>
      <c r="AL48" s="90"/>
      <c r="AM48" s="90"/>
      <c r="AN48"/>
      <c r="AO48"/>
      <c r="AP48"/>
      <c r="AQ48"/>
      <c r="AR48"/>
      <c r="AS48"/>
      <c r="AT48"/>
      <c r="AU48"/>
      <c r="AV48"/>
      <c r="AW48"/>
      <c r="AX48"/>
      <c r="AY48"/>
      <c r="AZ48"/>
      <c r="BA48"/>
      <c r="BB48"/>
      <c r="BC48"/>
      <c r="BD48"/>
      <c r="BE48"/>
      <c r="BF48"/>
    </row>
    <row r="49" spans="1:39" ht="10.5" customHeight="1">
      <c r="A49" s="264"/>
      <c r="B49" s="8"/>
      <c r="C49" s="55"/>
      <c r="D49" s="18"/>
      <c r="E49" s="94"/>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94"/>
      <c r="AF49" s="5"/>
      <c r="AG49" s="4"/>
      <c r="AH49" s="68"/>
      <c r="AI49" s="108"/>
      <c r="AJ49" s="108"/>
      <c r="AK49" s="108"/>
      <c r="AL49" s="27"/>
      <c r="AM49" s="27"/>
    </row>
    <row r="50" spans="1:39" ht="12" customHeight="1">
      <c r="A50" s="264"/>
      <c r="B50" s="8"/>
      <c r="C50" s="55"/>
      <c r="D50" s="18"/>
      <c r="E50" s="94"/>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94"/>
      <c r="AF50" s="5"/>
      <c r="AG50" s="4"/>
      <c r="AH50" s="68"/>
      <c r="AI50" s="108"/>
      <c r="AJ50" s="108"/>
      <c r="AK50" s="108"/>
      <c r="AL50" s="27"/>
      <c r="AM50" s="27"/>
    </row>
    <row r="51" spans="1:39" ht="12" customHeight="1">
      <c r="A51" s="264"/>
      <c r="B51" s="8"/>
      <c r="C51" s="55"/>
      <c r="D51" s="18"/>
      <c r="E51" s="94"/>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94"/>
      <c r="AF51" s="5"/>
      <c r="AG51" s="4"/>
      <c r="AH51" s="27"/>
      <c r="AI51" s="108"/>
      <c r="AJ51" s="108"/>
      <c r="AK51" s="108"/>
      <c r="AL51" s="27"/>
      <c r="AM51" s="27"/>
    </row>
    <row r="52" spans="1:39" ht="12" customHeight="1">
      <c r="A52" s="264"/>
      <c r="B52" s="8"/>
      <c r="C52" s="55"/>
      <c r="D52" s="18"/>
      <c r="E52" s="94"/>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94"/>
      <c r="AF52" s="5"/>
      <c r="AG52" s="4"/>
      <c r="AH52" s="27"/>
      <c r="AI52" s="108"/>
      <c r="AJ52" s="108"/>
      <c r="AK52" s="108"/>
      <c r="AL52" s="27"/>
      <c r="AM52" s="27"/>
    </row>
    <row r="53" spans="1:39" ht="12" customHeight="1">
      <c r="A53" s="264"/>
      <c r="B53" s="8"/>
      <c r="C53" s="55"/>
      <c r="D53" s="18"/>
      <c r="E53" s="94"/>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94"/>
      <c r="AF53" s="5"/>
      <c r="AG53" s="4"/>
      <c r="AH53" s="27"/>
      <c r="AI53" s="108"/>
      <c r="AJ53" s="108"/>
      <c r="AK53" s="108"/>
      <c r="AL53" s="27"/>
      <c r="AM53" s="27"/>
    </row>
    <row r="54" spans="1:39" ht="12" customHeight="1">
      <c r="A54" s="264"/>
      <c r="B54" s="8"/>
      <c r="C54" s="55"/>
      <c r="D54" s="18"/>
      <c r="E54" s="94"/>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94"/>
      <c r="AF54" s="5"/>
      <c r="AG54" s="4"/>
      <c r="AH54" s="27"/>
      <c r="AI54" s="108"/>
      <c r="AJ54" s="108"/>
      <c r="AK54" s="108"/>
      <c r="AL54" s="27"/>
      <c r="AM54" s="27"/>
    </row>
    <row r="55" spans="1:39" ht="12" customHeight="1">
      <c r="A55" s="264"/>
      <c r="B55" s="8"/>
      <c r="C55" s="55"/>
      <c r="D55" s="18"/>
      <c r="E55" s="94"/>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94"/>
      <c r="AF55" s="5"/>
      <c r="AG55" s="4"/>
      <c r="AH55" s="27"/>
      <c r="AI55" s="27"/>
      <c r="AJ55" s="27"/>
      <c r="AK55" s="27"/>
      <c r="AL55" s="27"/>
      <c r="AM55" s="27"/>
    </row>
    <row r="56" spans="1:39" ht="12" customHeight="1">
      <c r="A56" s="264"/>
      <c r="B56" s="8"/>
      <c r="C56" s="55"/>
      <c r="D56" s="18"/>
      <c r="E56" s="94"/>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94"/>
      <c r="AF56" s="5"/>
      <c r="AG56" s="4"/>
      <c r="AH56" s="27"/>
      <c r="AI56" s="27"/>
      <c r="AJ56" s="27"/>
      <c r="AK56" s="27"/>
      <c r="AL56" s="27"/>
      <c r="AM56" s="27"/>
    </row>
    <row r="57" spans="1:39" ht="12" customHeight="1">
      <c r="A57" s="264"/>
      <c r="B57" s="8"/>
      <c r="C57" s="55"/>
      <c r="D57" s="18"/>
      <c r="E57" s="94"/>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94"/>
      <c r="AF57" s="5"/>
      <c r="AG57" s="4"/>
      <c r="AH57" s="27"/>
      <c r="AI57" s="27"/>
      <c r="AJ57" s="27"/>
      <c r="AK57" s="27"/>
      <c r="AL57" s="27"/>
      <c r="AM57" s="27"/>
    </row>
    <row r="58" spans="1:39" ht="12" customHeight="1">
      <c r="A58" s="264"/>
      <c r="B58" s="8"/>
      <c r="C58" s="55"/>
      <c r="D58" s="18"/>
      <c r="E58" s="94"/>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94"/>
      <c r="AF58" s="5"/>
      <c r="AG58" s="4"/>
      <c r="AH58" s="27"/>
      <c r="AI58" s="27"/>
      <c r="AJ58" s="27"/>
      <c r="AK58" s="27"/>
      <c r="AL58" s="27"/>
      <c r="AM58" s="27"/>
    </row>
    <row r="59" spans="1:39" ht="12" customHeight="1">
      <c r="A59" s="264"/>
      <c r="B59" s="8"/>
      <c r="C59" s="55"/>
      <c r="D59" s="18"/>
      <c r="E59" s="94"/>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94"/>
      <c r="AF59" s="5"/>
      <c r="AG59" s="4"/>
      <c r="AH59" s="27"/>
      <c r="AI59" s="27"/>
      <c r="AJ59" s="27"/>
      <c r="AK59" s="27"/>
      <c r="AL59" s="27"/>
      <c r="AM59" s="27"/>
    </row>
    <row r="60" spans="1:39" ht="12" customHeight="1">
      <c r="A60" s="264"/>
      <c r="B60" s="8"/>
      <c r="C60" s="55"/>
      <c r="D60" s="18"/>
      <c r="E60" s="94"/>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94"/>
      <c r="AF60" s="5"/>
      <c r="AG60" s="4"/>
      <c r="AH60" s="27"/>
      <c r="AI60" s="27"/>
      <c r="AJ60" s="27"/>
      <c r="AK60" s="27"/>
      <c r="AL60" s="27"/>
      <c r="AM60" s="27"/>
    </row>
    <row r="61" spans="1:39" ht="12" customHeight="1">
      <c r="A61" s="264"/>
      <c r="B61" s="8"/>
      <c r="C61" s="55"/>
      <c r="D61" s="18"/>
      <c r="E61" s="94"/>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94"/>
      <c r="AF61" s="5"/>
      <c r="AG61" s="4"/>
      <c r="AH61" s="27"/>
      <c r="AI61" s="27"/>
      <c r="AJ61" s="27"/>
      <c r="AK61" s="27"/>
      <c r="AL61" s="27"/>
      <c r="AM61" s="27"/>
    </row>
    <row r="62" spans="1:39" ht="12" customHeight="1">
      <c r="A62" s="264"/>
      <c r="B62" s="8"/>
      <c r="C62" s="55"/>
      <c r="D62" s="18"/>
      <c r="E62" s="94"/>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94"/>
      <c r="AF62" s="5"/>
      <c r="AG62" s="4"/>
      <c r="AH62" s="27"/>
      <c r="AI62" s="27"/>
      <c r="AJ62" s="27"/>
      <c r="AK62" s="27"/>
      <c r="AL62" s="27"/>
      <c r="AM62" s="27"/>
    </row>
    <row r="63" spans="1:39" ht="12" customHeight="1">
      <c r="A63" s="264"/>
      <c r="B63" s="8"/>
      <c r="C63" s="55"/>
      <c r="D63" s="18"/>
      <c r="E63" s="94"/>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94"/>
      <c r="AF63" s="5"/>
      <c r="AG63" s="4"/>
      <c r="AH63" s="27"/>
      <c r="AI63" s="27"/>
      <c r="AJ63" s="27"/>
      <c r="AK63" s="27"/>
      <c r="AL63" s="27"/>
      <c r="AM63" s="27"/>
    </row>
    <row r="64" spans="1:39" ht="12" customHeight="1">
      <c r="A64" s="264"/>
      <c r="B64" s="8"/>
      <c r="C64" s="55"/>
      <c r="D64" s="18"/>
      <c r="E64" s="94"/>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94"/>
      <c r="AF64" s="5"/>
      <c r="AG64" s="4"/>
      <c r="AH64" s="27"/>
      <c r="AI64" s="27"/>
      <c r="AJ64" s="27"/>
      <c r="AK64" s="27"/>
      <c r="AL64" s="27"/>
      <c r="AM64" s="27"/>
    </row>
    <row r="65" spans="1:43" ht="12" customHeight="1">
      <c r="A65" s="264"/>
      <c r="B65" s="8"/>
      <c r="C65" s="55"/>
      <c r="D65" s="18"/>
      <c r="E65" s="94"/>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94"/>
      <c r="AF65" s="5"/>
      <c r="AG65" s="4"/>
      <c r="AH65" s="27"/>
      <c r="AI65" s="27"/>
      <c r="AJ65" s="27"/>
      <c r="AK65" s="27"/>
      <c r="AL65" s="27"/>
      <c r="AM65" s="27"/>
    </row>
    <row r="66" spans="1:43" ht="12" customHeight="1">
      <c r="A66" s="264"/>
      <c r="B66" s="8"/>
      <c r="C66" s="55"/>
      <c r="D66" s="18"/>
      <c r="E66" s="94"/>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94"/>
      <c r="AF66" s="5"/>
      <c r="AG66" s="4"/>
      <c r="AH66" s="27"/>
      <c r="AI66" s="27"/>
      <c r="AJ66" s="27"/>
      <c r="AK66" s="27"/>
      <c r="AL66" s="27"/>
      <c r="AM66" s="27"/>
    </row>
    <row r="67" spans="1:43" ht="12" customHeight="1">
      <c r="A67" s="264"/>
      <c r="B67" s="8"/>
      <c r="C67" s="55"/>
      <c r="D67" s="18"/>
      <c r="E67" s="94"/>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94"/>
      <c r="AF67" s="5"/>
      <c r="AG67" s="4"/>
      <c r="AH67" s="27"/>
      <c r="AI67" s="27"/>
      <c r="AJ67" s="27"/>
      <c r="AK67" s="27"/>
      <c r="AL67" s="27"/>
      <c r="AM67" s="27"/>
    </row>
    <row r="68" spans="1:43" ht="12" customHeight="1">
      <c r="A68" s="264"/>
      <c r="B68" s="8"/>
      <c r="C68" s="55"/>
      <c r="D68" s="18"/>
      <c r="E68" s="94"/>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94"/>
      <c r="AF68" s="5"/>
      <c r="AG68" s="8"/>
      <c r="AH68" s="27"/>
      <c r="AI68" s="27"/>
      <c r="AJ68" s="27"/>
      <c r="AK68" s="27"/>
      <c r="AL68" s="27"/>
      <c r="AM68" s="27"/>
    </row>
    <row r="69" spans="1:43" s="85" customFormat="1" ht="9" customHeight="1">
      <c r="A69" s="423"/>
      <c r="B69" s="84"/>
      <c r="C69" s="87"/>
      <c r="D69" s="30"/>
      <c r="E69" s="89"/>
      <c r="F69" s="89"/>
      <c r="G69" s="89"/>
      <c r="H69" s="95"/>
      <c r="I69" s="95"/>
      <c r="J69" s="95"/>
      <c r="K69" s="95"/>
      <c r="L69" s="95"/>
      <c r="M69" s="95"/>
      <c r="N69" s="95"/>
      <c r="O69" s="95"/>
      <c r="P69" s="95"/>
      <c r="Q69" s="95"/>
      <c r="R69" s="95"/>
      <c r="S69" s="95"/>
      <c r="T69" s="95"/>
      <c r="U69" s="95"/>
      <c r="V69" s="95"/>
      <c r="W69" s="95"/>
      <c r="X69" s="95"/>
      <c r="Y69" s="95"/>
      <c r="Z69" s="95"/>
      <c r="AA69" s="95"/>
      <c r="AB69" s="95"/>
      <c r="AC69" s="95"/>
      <c r="AD69" s="95"/>
      <c r="AE69" s="95"/>
      <c r="AF69" s="84"/>
      <c r="AG69" s="84"/>
      <c r="AH69" s="106"/>
      <c r="AI69" s="106"/>
      <c r="AJ69" s="106"/>
      <c r="AK69" s="106"/>
      <c r="AL69" s="106"/>
      <c r="AM69" s="106"/>
    </row>
    <row r="70" spans="1:43" ht="11.25" customHeight="1">
      <c r="A70" s="264"/>
      <c r="B70" s="1"/>
      <c r="C70" s="54"/>
      <c r="D70" s="18"/>
      <c r="E70" s="96"/>
      <c r="F70" s="96"/>
      <c r="G70" s="96"/>
      <c r="H70" s="96"/>
      <c r="I70" s="96"/>
      <c r="J70" s="96"/>
      <c r="K70" s="96"/>
      <c r="L70" s="96"/>
      <c r="M70" s="96"/>
      <c r="N70" s="96"/>
      <c r="O70" s="96"/>
      <c r="P70" s="96"/>
      <c r="Q70" s="96"/>
      <c r="R70" s="96"/>
      <c r="S70" s="96"/>
      <c r="T70" s="96"/>
      <c r="U70" s="96"/>
      <c r="V70" s="95"/>
      <c r="W70" s="96"/>
      <c r="X70" s="96"/>
      <c r="Y70" s="96"/>
      <c r="Z70" s="96"/>
      <c r="AA70" s="96"/>
      <c r="AB70" s="96"/>
      <c r="AC70" s="96"/>
      <c r="AD70" s="96"/>
      <c r="AE70" s="96"/>
      <c r="AF70" s="5"/>
      <c r="AG70" s="8"/>
      <c r="AH70" s="27"/>
      <c r="AI70" s="27"/>
      <c r="AJ70" s="27"/>
      <c r="AK70" s="27"/>
      <c r="AL70" s="27"/>
      <c r="AM70" s="27"/>
    </row>
    <row r="71" spans="1:43" ht="13.5" customHeight="1">
      <c r="A71" s="264"/>
      <c r="B71" s="426">
        <v>22</v>
      </c>
      <c r="C71" s="1774">
        <v>41883</v>
      </c>
      <c r="D71" s="1775"/>
      <c r="E71" s="1775"/>
      <c r="F71" s="1775"/>
      <c r="G71" s="1771"/>
      <c r="H71" s="1772"/>
      <c r="I71" s="8"/>
      <c r="J71" s="8"/>
      <c r="K71" s="8"/>
      <c r="L71" s="8"/>
      <c r="M71" s="8"/>
      <c r="N71" s="8"/>
      <c r="O71" s="8"/>
      <c r="P71" s="8"/>
      <c r="Q71" s="8"/>
      <c r="R71" s="8"/>
      <c r="S71" s="8"/>
      <c r="T71" s="8"/>
      <c r="U71" s="8"/>
      <c r="V71" s="95"/>
      <c r="W71" s="8"/>
      <c r="X71" s="8"/>
      <c r="Y71" s="8"/>
      <c r="Z71" s="8"/>
      <c r="AA71" s="8"/>
      <c r="AB71" s="8"/>
      <c r="AC71" s="8"/>
      <c r="AD71" s="8"/>
      <c r="AE71" s="8"/>
      <c r="AF71" s="8"/>
      <c r="AG71" s="8"/>
      <c r="AH71" s="107"/>
      <c r="AI71" s="107"/>
      <c r="AJ71" s="107"/>
      <c r="AK71" s="107"/>
      <c r="AL71" s="107"/>
      <c r="AM71" s="107"/>
      <c r="AN71" s="71"/>
      <c r="AO71" s="71"/>
      <c r="AP71" s="71"/>
      <c r="AQ71" s="71"/>
    </row>
    <row r="72" spans="1:43" ht="13.5" customHeight="1">
      <c r="A72" s="70"/>
      <c r="B72" s="70"/>
      <c r="C72" s="70"/>
      <c r="D72" s="70"/>
      <c r="E72" s="70"/>
      <c r="F72" s="70"/>
      <c r="G72" s="70"/>
      <c r="H72" s="70"/>
      <c r="I72" s="70"/>
      <c r="J72" s="70"/>
      <c r="K72" s="70"/>
      <c r="L72" s="70"/>
      <c r="M72" s="70"/>
      <c r="N72" s="70"/>
      <c r="O72" s="70"/>
      <c r="P72" s="70"/>
      <c r="Q72" s="70"/>
      <c r="R72" s="70"/>
      <c r="S72" s="70"/>
      <c r="T72" s="70"/>
      <c r="U72" s="70"/>
      <c r="W72" s="70"/>
      <c r="X72" s="70"/>
      <c r="Y72" s="70"/>
      <c r="Z72" s="70"/>
      <c r="AA72" s="70"/>
      <c r="AB72" s="88"/>
      <c r="AC72" s="70"/>
      <c r="AD72" s="88"/>
      <c r="AE72" s="70"/>
      <c r="AF72" s="70"/>
      <c r="AG72" s="70"/>
      <c r="AH72" s="71"/>
      <c r="AI72" s="71"/>
      <c r="AJ72" s="71"/>
      <c r="AK72" s="71"/>
      <c r="AL72" s="71"/>
      <c r="AM72" s="71"/>
      <c r="AN72" s="71"/>
      <c r="AO72" s="71"/>
      <c r="AP72" s="71"/>
      <c r="AQ72" s="71"/>
    </row>
    <row r="73" spans="1:43">
      <c r="A73" s="70"/>
      <c r="B73" s="70"/>
      <c r="C73" s="70"/>
      <c r="D73" s="70"/>
      <c r="E73" s="70"/>
      <c r="F73" s="70"/>
      <c r="G73" s="70"/>
      <c r="H73" s="70"/>
      <c r="I73" s="70"/>
      <c r="J73" s="70"/>
      <c r="K73" s="70"/>
      <c r="L73" s="70"/>
      <c r="M73" s="70"/>
      <c r="N73" s="70"/>
      <c r="O73" s="70"/>
      <c r="P73" s="70"/>
      <c r="Q73" s="70"/>
      <c r="R73" s="70"/>
      <c r="S73" s="70"/>
      <c r="T73" s="70"/>
      <c r="U73" s="70"/>
      <c r="W73" s="70"/>
      <c r="X73" s="70"/>
      <c r="Y73" s="70"/>
      <c r="Z73" s="70"/>
      <c r="AA73" s="70"/>
      <c r="AB73" s="88"/>
      <c r="AC73" s="70"/>
      <c r="AD73" s="88"/>
      <c r="AE73" s="70"/>
      <c r="AF73" s="70"/>
      <c r="AG73" s="70"/>
      <c r="AH73" s="71"/>
      <c r="AI73" s="71"/>
      <c r="AJ73" s="71"/>
      <c r="AK73" s="71"/>
      <c r="AL73" s="71"/>
      <c r="AM73" s="71"/>
      <c r="AN73" s="71"/>
      <c r="AO73" s="71"/>
      <c r="AP73" s="71"/>
      <c r="AQ73" s="71"/>
    </row>
    <row r="74" spans="1:43">
      <c r="A74" s="70"/>
      <c r="B74" s="70"/>
      <c r="C74" s="70"/>
      <c r="D74" s="70"/>
      <c r="E74" s="70"/>
      <c r="F74" s="70"/>
      <c r="G74" s="70"/>
      <c r="H74" s="70"/>
      <c r="I74" s="70"/>
      <c r="J74" s="70"/>
      <c r="K74" s="70"/>
      <c r="L74" s="70"/>
      <c r="M74" s="70"/>
      <c r="N74" s="70"/>
      <c r="O74" s="70"/>
      <c r="P74" s="70"/>
      <c r="Q74" s="70"/>
      <c r="R74" s="70"/>
      <c r="S74" s="70"/>
      <c r="T74" s="70"/>
      <c r="U74" s="70"/>
      <c r="W74" s="70"/>
      <c r="X74" s="70"/>
      <c r="Y74" s="70"/>
      <c r="Z74" s="70"/>
      <c r="AA74" s="70"/>
      <c r="AB74" s="88"/>
      <c r="AC74" s="70"/>
      <c r="AD74" s="88"/>
      <c r="AE74" s="70"/>
      <c r="AF74" s="70"/>
      <c r="AG74" s="70"/>
      <c r="AH74" s="71"/>
      <c r="AI74" s="71"/>
      <c r="AJ74" s="71"/>
      <c r="AK74" s="71"/>
      <c r="AL74" s="71"/>
      <c r="AM74" s="71"/>
      <c r="AN74" s="71"/>
      <c r="AO74" s="71"/>
      <c r="AP74" s="71"/>
      <c r="AQ74" s="71"/>
    </row>
    <row r="75" spans="1:43">
      <c r="A75" s="70"/>
      <c r="B75" s="70"/>
      <c r="C75" s="70"/>
      <c r="D75" s="70"/>
      <c r="E75" s="70"/>
      <c r="F75" s="70"/>
      <c r="G75" s="70"/>
      <c r="H75" s="70"/>
      <c r="I75" s="70"/>
      <c r="J75" s="70"/>
      <c r="K75" s="70"/>
      <c r="L75" s="70"/>
      <c r="M75" s="70"/>
      <c r="N75" s="70"/>
      <c r="O75" s="70"/>
      <c r="P75" s="70"/>
      <c r="Q75" s="70"/>
      <c r="R75" s="70"/>
      <c r="S75" s="70"/>
      <c r="T75" s="70"/>
      <c r="U75" s="70"/>
      <c r="W75" s="70"/>
      <c r="X75" s="70"/>
      <c r="Y75" s="70"/>
      <c r="Z75" s="70"/>
      <c r="AA75" s="70"/>
      <c r="AB75" s="88"/>
      <c r="AC75" s="70"/>
      <c r="AD75" s="88"/>
      <c r="AE75" s="70"/>
      <c r="AF75" s="70"/>
      <c r="AG75" s="70"/>
      <c r="AH75" s="71"/>
      <c r="AI75" s="71"/>
      <c r="AJ75" s="71"/>
      <c r="AK75" s="71"/>
      <c r="AL75" s="71"/>
      <c r="AM75" s="71"/>
      <c r="AN75" s="71"/>
      <c r="AO75" s="71"/>
      <c r="AP75" s="71"/>
      <c r="AQ75" s="71"/>
    </row>
    <row r="76" spans="1:43">
      <c r="A76" s="70"/>
      <c r="B76" s="70"/>
      <c r="C76" s="70"/>
      <c r="D76" s="70"/>
      <c r="E76" s="70"/>
      <c r="F76" s="70"/>
      <c r="G76" s="70"/>
      <c r="H76" s="70"/>
      <c r="I76" s="70"/>
      <c r="J76" s="70"/>
      <c r="K76" s="70"/>
      <c r="L76" s="70"/>
      <c r="M76" s="70"/>
      <c r="N76" s="70"/>
      <c r="O76" s="70"/>
      <c r="P76" s="70"/>
      <c r="Q76" s="70"/>
      <c r="R76" s="70"/>
      <c r="S76" s="70"/>
      <c r="T76" s="70"/>
      <c r="U76" s="70"/>
      <c r="W76" s="70"/>
      <c r="X76" s="70"/>
      <c r="Y76" s="70"/>
      <c r="Z76" s="70"/>
      <c r="AA76" s="70"/>
      <c r="AB76" s="88"/>
      <c r="AC76" s="70"/>
      <c r="AD76" s="88"/>
      <c r="AE76" s="70"/>
      <c r="AF76" s="70"/>
      <c r="AG76" s="70"/>
      <c r="AH76" s="71"/>
      <c r="AI76" s="71"/>
      <c r="AJ76" s="71"/>
      <c r="AK76" s="71"/>
      <c r="AL76" s="71"/>
      <c r="AM76" s="71"/>
      <c r="AN76" s="71"/>
      <c r="AO76" s="71"/>
      <c r="AP76" s="71"/>
      <c r="AQ76" s="71"/>
    </row>
    <row r="77" spans="1:43">
      <c r="AB77" s="25"/>
      <c r="AD77" s="25"/>
      <c r="AJ77" s="63"/>
    </row>
    <row r="82" spans="28:32" ht="8.25" customHeight="1"/>
    <row r="84" spans="28:32" ht="9" customHeight="1">
      <c r="AF84" s="9"/>
    </row>
    <row r="85" spans="28:32" ht="8.25" customHeight="1">
      <c r="AB85" s="34"/>
      <c r="AD85" s="34"/>
      <c r="AF85" s="34"/>
    </row>
    <row r="86" spans="28:32" ht="9.75" customHeight="1"/>
  </sheetData>
  <customSheetViews>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G71:H71"/>
    <mergeCell ref="B2:D2"/>
    <mergeCell ref="F45:V45"/>
    <mergeCell ref="F6:V6"/>
    <mergeCell ref="C71:F71"/>
    <mergeCell ref="X6:AD6"/>
    <mergeCell ref="X45:AD45"/>
    <mergeCell ref="F5:L5"/>
  </mergeCells>
  <phoneticPr fontId="5"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1.xml><?xml version="1.0" encoding="utf-8"?>
<worksheet xmlns="http://schemas.openxmlformats.org/spreadsheetml/2006/main" xmlns:r="http://schemas.openxmlformats.org/officeDocument/2006/relationships">
  <sheetPr codeName="Folha23" enableFormatConditionsCalculation="0">
    <tabColor indexed="55"/>
  </sheetPr>
  <dimension ref="A1:BF88"/>
  <sheetViews>
    <sheetView workbookViewId="0"/>
  </sheetViews>
  <sheetFormatPr defaultRowHeight="12.75"/>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70" customWidth="1"/>
    <col min="23" max="23" width="0.5703125" customWidth="1"/>
    <col min="24" max="24" width="5.570312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57" ht="13.5" customHeight="1">
      <c r="A1" s="4"/>
      <c r="B1" s="1673" t="s">
        <v>352</v>
      </c>
      <c r="C1" s="1673"/>
      <c r="D1" s="1673"/>
      <c r="E1" s="1673"/>
      <c r="F1" s="1673"/>
      <c r="G1" s="1673"/>
      <c r="H1" s="1673"/>
      <c r="I1" s="263"/>
      <c r="J1" s="263"/>
      <c r="K1" s="263"/>
      <c r="L1" s="263"/>
      <c r="M1" s="263"/>
      <c r="N1" s="263"/>
      <c r="O1" s="263"/>
      <c r="P1" s="263"/>
      <c r="Q1" s="263"/>
      <c r="R1" s="263"/>
      <c r="S1" s="263"/>
      <c r="T1" s="263"/>
      <c r="U1" s="263"/>
      <c r="V1" s="263"/>
      <c r="W1" s="263"/>
      <c r="X1" s="313"/>
      <c r="Y1" s="267"/>
      <c r="Z1" s="267"/>
      <c r="AA1" s="267"/>
      <c r="AB1" s="267"/>
      <c r="AC1" s="267"/>
      <c r="AD1" s="267"/>
      <c r="AE1" s="267"/>
      <c r="AF1" s="267"/>
      <c r="AG1" s="4"/>
      <c r="AH1" s="27"/>
      <c r="AI1" s="27"/>
      <c r="AJ1" s="27"/>
      <c r="AK1" s="27"/>
      <c r="AL1" s="27"/>
      <c r="AM1" s="27"/>
      <c r="AN1" s="27"/>
      <c r="AO1" s="27"/>
    </row>
    <row r="2" spans="1:57" ht="6" customHeight="1">
      <c r="A2" s="4"/>
      <c r="B2" s="1609"/>
      <c r="C2" s="1609"/>
      <c r="D2" s="1609"/>
      <c r="E2" s="21"/>
      <c r="F2" s="21"/>
      <c r="G2" s="21"/>
      <c r="H2" s="21"/>
      <c r="I2" s="21"/>
      <c r="J2" s="261"/>
      <c r="K2" s="261"/>
      <c r="L2" s="261"/>
      <c r="M2" s="261"/>
      <c r="N2" s="261"/>
      <c r="O2" s="261"/>
      <c r="P2" s="261"/>
      <c r="Q2" s="261"/>
      <c r="R2" s="261"/>
      <c r="S2" s="261"/>
      <c r="T2" s="261"/>
      <c r="U2" s="261"/>
      <c r="V2" s="261"/>
      <c r="W2" s="261"/>
      <c r="X2" s="261"/>
      <c r="Y2" s="261"/>
      <c r="Z2" s="8"/>
      <c r="AA2" s="8"/>
      <c r="AB2" s="8"/>
      <c r="AC2" s="8"/>
      <c r="AD2" s="8"/>
      <c r="AE2" s="8"/>
      <c r="AF2" s="8"/>
      <c r="AG2" s="272"/>
      <c r="AH2" s="27"/>
      <c r="AI2" s="27"/>
      <c r="AJ2" s="27"/>
      <c r="AK2" s="27"/>
      <c r="AL2" s="27"/>
      <c r="AM2" s="27"/>
      <c r="AN2" s="27"/>
      <c r="AO2" s="27"/>
    </row>
    <row r="3" spans="1:57" ht="12" customHeight="1">
      <c r="A3" s="4"/>
      <c r="B3" s="8"/>
      <c r="C3" s="8"/>
      <c r="D3" s="8"/>
      <c r="E3" s="8"/>
      <c r="F3" s="8"/>
      <c r="G3" s="8"/>
      <c r="H3" s="8"/>
      <c r="I3" s="8"/>
      <c r="J3" s="8"/>
      <c r="K3" s="8"/>
      <c r="L3" s="8"/>
      <c r="M3" s="8"/>
      <c r="N3" s="8"/>
      <c r="O3" s="8"/>
      <c r="P3" s="8"/>
      <c r="Q3" s="8"/>
      <c r="R3" s="8"/>
      <c r="S3" s="8"/>
      <c r="T3" s="8"/>
      <c r="U3" s="8"/>
      <c r="V3" s="8"/>
      <c r="W3" s="8"/>
      <c r="X3" s="8"/>
      <c r="Y3" s="8"/>
      <c r="Z3" s="8"/>
      <c r="AA3" s="8"/>
      <c r="AB3" s="22"/>
      <c r="AC3" s="8"/>
      <c r="AD3" s="22"/>
      <c r="AE3" s="8"/>
      <c r="AF3" s="8"/>
      <c r="AG3" s="272"/>
      <c r="AH3" s="27"/>
      <c r="AI3" s="27"/>
      <c r="AJ3" s="27"/>
      <c r="AK3" s="27"/>
      <c r="AL3" s="27"/>
      <c r="AM3" s="27"/>
      <c r="AN3" s="27"/>
      <c r="AO3" s="27"/>
    </row>
    <row r="4" spans="1:57" s="12" customFormat="1" ht="13.5" customHeight="1">
      <c r="A4" s="11"/>
      <c r="B4" s="19"/>
      <c r="C4" s="97"/>
      <c r="D4" s="91"/>
      <c r="E4" s="91"/>
      <c r="F4" s="91"/>
      <c r="G4" s="91"/>
      <c r="H4" s="91"/>
      <c r="I4" s="91"/>
      <c r="J4" s="91"/>
      <c r="K4" s="91"/>
      <c r="L4" s="91"/>
      <c r="M4" s="91"/>
      <c r="N4" s="91"/>
      <c r="O4" s="91"/>
      <c r="P4" s="91"/>
      <c r="Q4" s="91"/>
      <c r="R4" s="98"/>
      <c r="S4" s="98"/>
      <c r="T4" s="98"/>
      <c r="U4" s="98"/>
      <c r="V4" s="98"/>
      <c r="W4" s="98"/>
      <c r="X4" s="98"/>
      <c r="Y4" s="98"/>
      <c r="Z4" s="98"/>
      <c r="AA4" s="98"/>
      <c r="AB4" s="98"/>
      <c r="AC4" s="98"/>
      <c r="AD4" s="98"/>
      <c r="AE4" s="98"/>
      <c r="AF4" s="8"/>
      <c r="AG4" s="271"/>
      <c r="AH4" s="66"/>
      <c r="AI4" s="66"/>
      <c r="AJ4" s="66"/>
      <c r="AK4" s="66"/>
      <c r="AL4" s="66"/>
      <c r="AM4" s="66"/>
      <c r="AN4" s="66"/>
      <c r="AO4" s="66"/>
    </row>
    <row r="5" spans="1:57" ht="3.75" customHeight="1">
      <c r="A5" s="4"/>
      <c r="B5" s="8"/>
      <c r="C5" s="13"/>
      <c r="D5" s="13"/>
      <c r="E5" s="13"/>
      <c r="F5" s="1776"/>
      <c r="G5" s="1776"/>
      <c r="H5" s="1776"/>
      <c r="I5" s="1776"/>
      <c r="J5" s="1776"/>
      <c r="K5" s="1776"/>
      <c r="L5" s="1776"/>
      <c r="M5" s="13"/>
      <c r="N5" s="13"/>
      <c r="O5" s="13"/>
      <c r="P5" s="13"/>
      <c r="Q5" s="13"/>
      <c r="R5" s="5"/>
      <c r="S5" s="5"/>
      <c r="T5" s="5"/>
      <c r="U5" s="79"/>
      <c r="V5" s="5"/>
      <c r="W5" s="5"/>
      <c r="X5" s="5"/>
      <c r="Y5" s="5"/>
      <c r="Z5" s="5"/>
      <c r="AA5" s="5"/>
      <c r="AB5" s="5"/>
      <c r="AC5" s="5"/>
      <c r="AD5" s="5"/>
      <c r="AE5" s="5"/>
      <c r="AF5" s="8"/>
      <c r="AG5" s="272"/>
      <c r="AH5" s="27"/>
      <c r="AI5" s="27"/>
      <c r="AJ5" s="27"/>
      <c r="AK5" s="27"/>
      <c r="AL5" s="27"/>
      <c r="AM5" s="27"/>
      <c r="AN5" s="27"/>
      <c r="AO5" s="27"/>
    </row>
    <row r="6" spans="1:57" ht="9.75" customHeight="1">
      <c r="A6" s="4"/>
      <c r="B6" s="8"/>
      <c r="C6" s="13"/>
      <c r="D6" s="13"/>
      <c r="E6" s="15"/>
      <c r="F6" s="1773"/>
      <c r="G6" s="1773"/>
      <c r="H6" s="1773"/>
      <c r="I6" s="1773"/>
      <c r="J6" s="1773"/>
      <c r="K6" s="1773"/>
      <c r="L6" s="1773"/>
      <c r="M6" s="1773"/>
      <c r="N6" s="1773"/>
      <c r="O6" s="1773"/>
      <c r="P6" s="1773"/>
      <c r="Q6" s="1773"/>
      <c r="R6" s="1773"/>
      <c r="S6" s="1773"/>
      <c r="T6" s="1773"/>
      <c r="U6" s="1773"/>
      <c r="V6" s="1773"/>
      <c r="W6" s="15"/>
      <c r="X6" s="1773"/>
      <c r="Y6" s="1773"/>
      <c r="Z6" s="1773"/>
      <c r="AA6" s="1773"/>
      <c r="AB6" s="1773"/>
      <c r="AC6" s="1773"/>
      <c r="AD6" s="1773"/>
      <c r="AE6" s="15"/>
      <c r="AF6" s="8"/>
      <c r="AG6" s="272"/>
      <c r="AH6" s="27"/>
      <c r="AI6" s="27"/>
      <c r="AJ6" s="27"/>
      <c r="AK6" s="27"/>
      <c r="AL6" s="27"/>
      <c r="AM6" s="27"/>
      <c r="AN6" s="27"/>
      <c r="AO6" s="27"/>
    </row>
    <row r="7" spans="1:57" ht="12.75" customHeight="1">
      <c r="A7" s="4"/>
      <c r="B7" s="8"/>
      <c r="C7" s="13"/>
      <c r="D7" s="13"/>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5"/>
      <c r="AG7" s="272"/>
      <c r="AH7" s="27"/>
      <c r="AI7" s="108"/>
      <c r="AJ7" s="108"/>
      <c r="AK7" s="108"/>
      <c r="AL7" s="27"/>
      <c r="AM7" s="27"/>
      <c r="AN7" s="27"/>
      <c r="AO7" s="27"/>
    </row>
    <row r="8" spans="1:57" s="62" customFormat="1" ht="13.5" hidden="1" customHeight="1">
      <c r="A8" s="59"/>
      <c r="B8" s="60"/>
      <c r="C8" s="1777"/>
      <c r="D8" s="1777"/>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82"/>
      <c r="AG8" s="400"/>
      <c r="AH8" s="100"/>
      <c r="AI8" s="108"/>
      <c r="AJ8" s="108"/>
      <c r="AK8" s="108"/>
      <c r="AL8" s="100"/>
      <c r="AM8" s="100"/>
      <c r="AN8" s="100"/>
      <c r="AO8" s="100"/>
    </row>
    <row r="9" spans="1:57" s="62" customFormat="1" ht="6" hidden="1" customHeight="1">
      <c r="A9" s="59"/>
      <c r="B9" s="60"/>
      <c r="C9" s="73"/>
      <c r="D9" s="73"/>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82"/>
      <c r="AG9" s="400"/>
      <c r="AH9" s="100"/>
      <c r="AI9" s="108"/>
      <c r="AJ9" s="108"/>
      <c r="AK9" s="108"/>
      <c r="AL9" s="100"/>
      <c r="AM9" s="100"/>
      <c r="AN9" s="100"/>
      <c r="AO9" s="100"/>
    </row>
    <row r="10" spans="1:57" s="80" customFormat="1" ht="15" customHeight="1">
      <c r="A10" s="76"/>
      <c r="B10" s="99"/>
      <c r="C10" s="77"/>
      <c r="D10" s="78"/>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93"/>
      <c r="AG10" s="397"/>
      <c r="AH10" s="101"/>
      <c r="AI10" s="108"/>
      <c r="AJ10" s="108"/>
      <c r="AK10" s="108"/>
      <c r="AL10" s="90"/>
      <c r="AM10" s="90"/>
      <c r="AN10" s="66"/>
      <c r="AO10" s="66"/>
      <c r="AP10" s="12"/>
      <c r="AQ10" s="12"/>
      <c r="AR10"/>
      <c r="AS10" s="26"/>
      <c r="AT10" s="12"/>
      <c r="AU10" s="12"/>
      <c r="AV10" s="12"/>
      <c r="AW10" s="12"/>
      <c r="AX10" s="12"/>
      <c r="AY10" s="12"/>
      <c r="AZ10" s="12"/>
      <c r="BA10" s="12"/>
      <c r="BB10" s="12"/>
      <c r="BC10" s="12"/>
      <c r="BD10" s="12"/>
      <c r="BE10" s="12"/>
    </row>
    <row r="11" spans="1:57" ht="12" customHeight="1">
      <c r="A11" s="4"/>
      <c r="B11" s="8"/>
      <c r="C11" s="55"/>
      <c r="D11" s="18"/>
      <c r="E11" s="94"/>
      <c r="F11" s="94"/>
      <c r="G11" s="94"/>
      <c r="H11" s="94"/>
      <c r="I11" s="94"/>
      <c r="J11" s="94"/>
      <c r="K11" s="94"/>
      <c r="L11" s="94"/>
      <c r="M11" s="94"/>
      <c r="N11" s="94"/>
      <c r="O11" s="94"/>
      <c r="P11" s="94"/>
      <c r="Q11" s="94"/>
      <c r="R11" s="94"/>
      <c r="S11" s="94"/>
      <c r="T11" s="94"/>
      <c r="U11" s="94"/>
      <c r="V11" s="94"/>
      <c r="W11" s="94"/>
      <c r="X11" s="94"/>
      <c r="Y11" s="94"/>
      <c r="Z11" s="94"/>
      <c r="AA11" s="94"/>
      <c r="AB11" s="32"/>
      <c r="AC11" s="94"/>
      <c r="AD11" s="32"/>
      <c r="AE11" s="94"/>
      <c r="AF11" s="5"/>
      <c r="AG11" s="272"/>
      <c r="AH11" s="27"/>
      <c r="AI11" s="108"/>
      <c r="AJ11" s="108"/>
      <c r="AK11" s="108"/>
      <c r="AL11" s="27"/>
      <c r="AM11" s="27"/>
      <c r="AN11" s="27"/>
      <c r="AO11" s="27"/>
      <c r="AS11" s="26"/>
    </row>
    <row r="12" spans="1:57" ht="12" customHeight="1">
      <c r="A12" s="4"/>
      <c r="B12" s="8"/>
      <c r="C12" s="55"/>
      <c r="D12" s="18"/>
      <c r="E12" s="94"/>
      <c r="F12" s="94"/>
      <c r="G12" s="94"/>
      <c r="H12" s="94"/>
      <c r="I12" s="94"/>
      <c r="J12" s="94"/>
      <c r="K12" s="94"/>
      <c r="L12" s="94"/>
      <c r="M12" s="94"/>
      <c r="N12" s="94"/>
      <c r="O12" s="94"/>
      <c r="P12" s="94"/>
      <c r="Q12" s="94"/>
      <c r="R12" s="94"/>
      <c r="S12" s="94"/>
      <c r="T12" s="94"/>
      <c r="U12" s="94"/>
      <c r="V12" s="94"/>
      <c r="W12" s="94"/>
      <c r="X12" s="94"/>
      <c r="Y12" s="94"/>
      <c r="Z12" s="94"/>
      <c r="AA12" s="94"/>
      <c r="AB12" s="32"/>
      <c r="AC12" s="94"/>
      <c r="AD12" s="32"/>
      <c r="AE12" s="94"/>
      <c r="AF12" s="5"/>
      <c r="AG12" s="272"/>
      <c r="AH12" s="27"/>
      <c r="AI12" s="108"/>
      <c r="AJ12" s="108"/>
      <c r="AK12" s="108"/>
      <c r="AL12" s="27"/>
      <c r="AM12" s="27"/>
      <c r="AN12" s="27"/>
      <c r="AO12" s="27"/>
      <c r="AS12" s="26"/>
    </row>
    <row r="13" spans="1:57" ht="12" customHeight="1">
      <c r="A13" s="4"/>
      <c r="B13" s="8"/>
      <c r="C13" s="55"/>
      <c r="D13" s="18"/>
      <c r="E13" s="94"/>
      <c r="F13" s="94"/>
      <c r="G13" s="94"/>
      <c r="H13" s="94"/>
      <c r="I13" s="94"/>
      <c r="J13" s="94"/>
      <c r="K13" s="94"/>
      <c r="L13" s="94"/>
      <c r="M13" s="94"/>
      <c r="N13" s="94"/>
      <c r="O13" s="94"/>
      <c r="P13" s="94"/>
      <c r="Q13" s="94"/>
      <c r="R13" s="94"/>
      <c r="S13" s="94"/>
      <c r="T13" s="94"/>
      <c r="U13" s="94"/>
      <c r="V13" s="94"/>
      <c r="W13" s="94"/>
      <c r="X13" s="94"/>
      <c r="Y13" s="94"/>
      <c r="Z13" s="94"/>
      <c r="AA13" s="94"/>
      <c r="AB13" s="32"/>
      <c r="AC13" s="94"/>
      <c r="AD13" s="32"/>
      <c r="AE13" s="94"/>
      <c r="AF13" s="5"/>
      <c r="AG13" s="272"/>
      <c r="AH13" s="27"/>
      <c r="AI13" s="108"/>
      <c r="AJ13" s="108"/>
      <c r="AK13" s="108"/>
      <c r="AL13" s="27"/>
      <c r="AM13" s="27"/>
      <c r="AN13" s="27"/>
      <c r="AO13" s="27"/>
      <c r="AS13" s="26"/>
    </row>
    <row r="14" spans="1:57" ht="12" customHeight="1">
      <c r="A14" s="4"/>
      <c r="B14" s="8"/>
      <c r="C14" s="55"/>
      <c r="D14" s="18"/>
      <c r="E14" s="94"/>
      <c r="F14" s="94"/>
      <c r="G14" s="94"/>
      <c r="H14" s="94"/>
      <c r="I14" s="94"/>
      <c r="J14" s="94"/>
      <c r="K14" s="94"/>
      <c r="L14" s="94"/>
      <c r="M14" s="94"/>
      <c r="N14" s="94"/>
      <c r="O14" s="94"/>
      <c r="P14" s="94"/>
      <c r="Q14" s="94"/>
      <c r="R14" s="94"/>
      <c r="S14" s="94"/>
      <c r="T14" s="94"/>
      <c r="U14" s="94"/>
      <c r="V14" s="94"/>
      <c r="W14" s="94"/>
      <c r="X14" s="94"/>
      <c r="Y14" s="94"/>
      <c r="Z14" s="94"/>
      <c r="AA14" s="94"/>
      <c r="AB14" s="32"/>
      <c r="AC14" s="94"/>
      <c r="AD14" s="32"/>
      <c r="AE14" s="94"/>
      <c r="AF14" s="5"/>
      <c r="AG14" s="272"/>
      <c r="AH14" s="27"/>
      <c r="AI14" s="27"/>
      <c r="AJ14" s="27"/>
      <c r="AK14" s="27"/>
      <c r="AL14" s="27"/>
      <c r="AM14" s="27"/>
      <c r="AN14" s="27"/>
      <c r="AO14" s="27"/>
      <c r="AS14" s="26"/>
    </row>
    <row r="15" spans="1:57" ht="12" customHeight="1">
      <c r="A15" s="4"/>
      <c r="B15" s="8"/>
      <c r="C15" s="55"/>
      <c r="D15" s="18"/>
      <c r="E15" s="94"/>
      <c r="F15" s="94"/>
      <c r="G15" s="94"/>
      <c r="H15" s="94"/>
      <c r="I15" s="94"/>
      <c r="J15" s="94"/>
      <c r="K15" s="94"/>
      <c r="L15" s="94"/>
      <c r="M15" s="94"/>
      <c r="N15" s="94"/>
      <c r="O15" s="94"/>
      <c r="P15" s="94"/>
      <c r="Q15" s="94"/>
      <c r="R15" s="94"/>
      <c r="S15" s="94"/>
      <c r="T15" s="94"/>
      <c r="U15" s="94"/>
      <c r="V15" s="94"/>
      <c r="W15" s="94"/>
      <c r="X15" s="94"/>
      <c r="Y15" s="94"/>
      <c r="Z15" s="94"/>
      <c r="AA15" s="94"/>
      <c r="AB15" s="32"/>
      <c r="AC15" s="94"/>
      <c r="AD15" s="32"/>
      <c r="AE15" s="94"/>
      <c r="AF15" s="5"/>
      <c r="AG15" s="272"/>
      <c r="AH15" s="27"/>
      <c r="AI15" s="27"/>
      <c r="AJ15" s="27"/>
      <c r="AK15" s="27"/>
      <c r="AL15" s="27"/>
      <c r="AM15" s="27"/>
      <c r="AN15" s="27"/>
      <c r="AO15" s="27"/>
    </row>
    <row r="16" spans="1:57" ht="12" customHeight="1">
      <c r="A16" s="4"/>
      <c r="B16" s="8"/>
      <c r="C16" s="55"/>
      <c r="D16" s="18"/>
      <c r="E16" s="94"/>
      <c r="F16" s="94"/>
      <c r="G16" s="94"/>
      <c r="H16" s="94"/>
      <c r="I16" s="94"/>
      <c r="J16" s="94"/>
      <c r="K16" s="94"/>
      <c r="L16" s="94"/>
      <c r="M16" s="94"/>
      <c r="N16" s="94"/>
      <c r="O16" s="94"/>
      <c r="P16" s="94"/>
      <c r="Q16" s="94"/>
      <c r="R16" s="94"/>
      <c r="S16" s="94"/>
      <c r="T16" s="94"/>
      <c r="U16" s="94"/>
      <c r="V16" s="94"/>
      <c r="W16" s="94"/>
      <c r="X16" s="94"/>
      <c r="Y16" s="94"/>
      <c r="Z16" s="94"/>
      <c r="AA16" s="94"/>
      <c r="AB16" s="32"/>
      <c r="AC16" s="94"/>
      <c r="AD16" s="32"/>
      <c r="AE16" s="94"/>
      <c r="AF16" s="5"/>
      <c r="AG16" s="272"/>
      <c r="AH16" s="27"/>
      <c r="AI16" s="27"/>
      <c r="AJ16" s="27"/>
      <c r="AK16" s="27"/>
      <c r="AL16" s="27"/>
      <c r="AM16" s="27"/>
      <c r="AN16" s="27"/>
      <c r="AO16" s="27"/>
    </row>
    <row r="17" spans="1:45" ht="12" customHeight="1">
      <c r="A17" s="4"/>
      <c r="B17" s="8"/>
      <c r="C17" s="55"/>
      <c r="D17" s="18"/>
      <c r="E17" s="94"/>
      <c r="F17" s="94"/>
      <c r="G17" s="94"/>
      <c r="H17" s="94"/>
      <c r="I17" s="94"/>
      <c r="J17" s="94"/>
      <c r="K17" s="94"/>
      <c r="L17" s="94"/>
      <c r="M17" s="94"/>
      <c r="N17" s="94"/>
      <c r="O17" s="94"/>
      <c r="P17" s="94"/>
      <c r="Q17" s="94"/>
      <c r="R17" s="94"/>
      <c r="S17" s="94"/>
      <c r="T17" s="94"/>
      <c r="U17" s="94"/>
      <c r="V17" s="94"/>
      <c r="W17" s="94"/>
      <c r="X17" s="94"/>
      <c r="Y17" s="94"/>
      <c r="Z17" s="94"/>
      <c r="AA17" s="94"/>
      <c r="AB17" s="32"/>
      <c r="AC17" s="94"/>
      <c r="AD17" s="32"/>
      <c r="AE17" s="94"/>
      <c r="AF17" s="5"/>
      <c r="AG17" s="272"/>
      <c r="AH17" s="27"/>
      <c r="AI17" s="27"/>
      <c r="AJ17" s="27"/>
      <c r="AK17" s="27"/>
      <c r="AL17" s="27"/>
      <c r="AM17" s="27"/>
      <c r="AN17" s="27"/>
      <c r="AO17" s="27"/>
    </row>
    <row r="18" spans="1:45" ht="12" customHeight="1">
      <c r="A18" s="4"/>
      <c r="B18" s="8"/>
      <c r="C18" s="55"/>
      <c r="D18" s="18"/>
      <c r="E18" s="94"/>
      <c r="F18" s="94"/>
      <c r="G18" s="94"/>
      <c r="H18" s="94"/>
      <c r="I18" s="94"/>
      <c r="J18" s="94"/>
      <c r="K18" s="94"/>
      <c r="L18" s="94"/>
      <c r="M18" s="94"/>
      <c r="N18" s="94"/>
      <c r="O18" s="94"/>
      <c r="P18" s="94"/>
      <c r="Q18" s="94"/>
      <c r="R18" s="94"/>
      <c r="S18" s="94"/>
      <c r="T18" s="94"/>
      <c r="U18" s="94"/>
      <c r="V18" s="94"/>
      <c r="W18" s="94"/>
      <c r="X18" s="94"/>
      <c r="Y18" s="94"/>
      <c r="Z18" s="94"/>
      <c r="AA18" s="94"/>
      <c r="AB18" s="32"/>
      <c r="AC18" s="94"/>
      <c r="AD18" s="32"/>
      <c r="AE18" s="94"/>
      <c r="AF18" s="5"/>
      <c r="AG18" s="272"/>
      <c r="AH18" s="27"/>
      <c r="AI18" s="27"/>
      <c r="AJ18" s="27"/>
      <c r="AK18" s="27"/>
      <c r="AL18" s="27"/>
      <c r="AM18" s="27"/>
      <c r="AN18" s="27"/>
      <c r="AO18" s="27"/>
    </row>
    <row r="19" spans="1:45" ht="12" customHeight="1">
      <c r="A19" s="4"/>
      <c r="B19" s="8"/>
      <c r="C19" s="55"/>
      <c r="D19" s="18"/>
      <c r="E19" s="94"/>
      <c r="F19" s="94"/>
      <c r="G19" s="94"/>
      <c r="H19" s="94"/>
      <c r="I19" s="94"/>
      <c r="J19" s="94"/>
      <c r="K19" s="94"/>
      <c r="L19" s="94"/>
      <c r="M19" s="94"/>
      <c r="N19" s="94"/>
      <c r="O19" s="94"/>
      <c r="P19" s="94"/>
      <c r="Q19" s="94"/>
      <c r="R19" s="94"/>
      <c r="S19" s="94"/>
      <c r="T19" s="94"/>
      <c r="U19" s="94"/>
      <c r="V19" s="94"/>
      <c r="W19" s="94"/>
      <c r="X19" s="94"/>
      <c r="Y19" s="94"/>
      <c r="Z19" s="94"/>
      <c r="AA19" s="94"/>
      <c r="AB19" s="32"/>
      <c r="AC19" s="94"/>
      <c r="AD19" s="32"/>
      <c r="AE19" s="94"/>
      <c r="AF19" s="5"/>
      <c r="AG19" s="272"/>
      <c r="AH19" s="27"/>
      <c r="AI19" s="27"/>
      <c r="AJ19" s="27"/>
      <c r="AK19" s="27"/>
      <c r="AL19" s="27"/>
      <c r="AM19" s="27"/>
      <c r="AN19" s="27"/>
      <c r="AO19" s="27"/>
    </row>
    <row r="20" spans="1:45" ht="12" customHeight="1">
      <c r="A20" s="4"/>
      <c r="B20" s="8"/>
      <c r="C20" s="55"/>
      <c r="D20" s="18"/>
      <c r="E20" s="94"/>
      <c r="F20" s="94"/>
      <c r="G20" s="94"/>
      <c r="H20" s="94"/>
      <c r="I20" s="94"/>
      <c r="J20" s="94"/>
      <c r="K20" s="94"/>
      <c r="L20" s="94"/>
      <c r="M20" s="94"/>
      <c r="N20" s="94"/>
      <c r="O20" s="94"/>
      <c r="P20" s="94"/>
      <c r="Q20" s="94"/>
      <c r="R20" s="94"/>
      <c r="S20" s="94"/>
      <c r="T20" s="94"/>
      <c r="U20" s="94"/>
      <c r="V20" s="94"/>
      <c r="W20" s="94"/>
      <c r="X20" s="94"/>
      <c r="Y20" s="94"/>
      <c r="Z20" s="94"/>
      <c r="AA20" s="94"/>
      <c r="AB20" s="32"/>
      <c r="AC20" s="94"/>
      <c r="AD20" s="32"/>
      <c r="AE20" s="94"/>
      <c r="AF20" s="5"/>
      <c r="AG20" s="272"/>
      <c r="AH20" s="27"/>
      <c r="AI20" s="27"/>
      <c r="AJ20" s="27"/>
      <c r="AK20" s="27"/>
      <c r="AL20" s="27"/>
      <c r="AM20" s="27"/>
      <c r="AN20" s="27"/>
      <c r="AO20" s="27"/>
    </row>
    <row r="21" spans="1:45" ht="12" customHeight="1">
      <c r="A21" s="4"/>
      <c r="B21" s="8"/>
      <c r="C21" s="55"/>
      <c r="D21" s="18"/>
      <c r="E21" s="94"/>
      <c r="F21" s="94"/>
      <c r="G21" s="94"/>
      <c r="H21" s="94"/>
      <c r="I21" s="94"/>
      <c r="J21" s="94"/>
      <c r="K21" s="94"/>
      <c r="L21" s="94"/>
      <c r="M21" s="94"/>
      <c r="N21" s="94"/>
      <c r="O21" s="94"/>
      <c r="P21" s="94"/>
      <c r="Q21" s="94"/>
      <c r="R21" s="94"/>
      <c r="S21" s="94"/>
      <c r="T21" s="94"/>
      <c r="U21" s="94"/>
      <c r="V21" s="94"/>
      <c r="W21" s="94"/>
      <c r="X21" s="94"/>
      <c r="Y21" s="94"/>
      <c r="Z21" s="94"/>
      <c r="AA21" s="94"/>
      <c r="AB21" s="32"/>
      <c r="AC21" s="94"/>
      <c r="AD21" s="32"/>
      <c r="AE21" s="94"/>
      <c r="AF21" s="5"/>
      <c r="AG21" s="272"/>
      <c r="AH21" s="27"/>
      <c r="AI21" s="27"/>
      <c r="AJ21" s="27"/>
      <c r="AK21" s="27"/>
      <c r="AL21" s="27"/>
      <c r="AM21" s="27"/>
      <c r="AN21" s="27"/>
      <c r="AO21" s="27"/>
    </row>
    <row r="22" spans="1:45" ht="12" customHeight="1">
      <c r="A22" s="4"/>
      <c r="B22" s="8"/>
      <c r="C22" s="55"/>
      <c r="D22" s="18"/>
      <c r="E22" s="94"/>
      <c r="F22" s="94"/>
      <c r="G22" s="94"/>
      <c r="H22" s="94"/>
      <c r="I22" s="94"/>
      <c r="J22" s="94"/>
      <c r="K22" s="94"/>
      <c r="L22" s="94"/>
      <c r="M22" s="94"/>
      <c r="N22" s="94"/>
      <c r="O22" s="94"/>
      <c r="P22" s="94"/>
      <c r="Q22" s="94"/>
      <c r="R22" s="94"/>
      <c r="S22" s="94"/>
      <c r="T22" s="94"/>
      <c r="U22" s="94"/>
      <c r="V22" s="94"/>
      <c r="W22" s="94"/>
      <c r="X22" s="94"/>
      <c r="Y22" s="94"/>
      <c r="Z22" s="94"/>
      <c r="AA22" s="94"/>
      <c r="AB22" s="32"/>
      <c r="AC22" s="94"/>
      <c r="AD22" s="32"/>
      <c r="AE22" s="94"/>
      <c r="AF22" s="5"/>
      <c r="AG22" s="272"/>
      <c r="AH22" s="27"/>
      <c r="AI22" s="27"/>
      <c r="AJ22" s="27"/>
      <c r="AK22" s="27"/>
      <c r="AL22" s="27"/>
      <c r="AM22" s="27"/>
      <c r="AN22" s="27"/>
      <c r="AO22" s="27"/>
    </row>
    <row r="23" spans="1:45" ht="12" customHeight="1">
      <c r="A23" s="4"/>
      <c r="B23" s="8"/>
      <c r="C23" s="55"/>
      <c r="D23" s="18"/>
      <c r="E23" s="94"/>
      <c r="F23" s="94"/>
      <c r="G23" s="94"/>
      <c r="H23" s="94"/>
      <c r="I23" s="94"/>
      <c r="J23" s="94"/>
      <c r="K23" s="94"/>
      <c r="L23" s="94"/>
      <c r="M23" s="94"/>
      <c r="N23" s="94"/>
      <c r="O23" s="94"/>
      <c r="P23" s="94"/>
      <c r="Q23" s="94"/>
      <c r="R23" s="94"/>
      <c r="S23" s="94"/>
      <c r="T23" s="94"/>
      <c r="U23" s="94"/>
      <c r="V23" s="94"/>
      <c r="W23" s="94"/>
      <c r="X23" s="94"/>
      <c r="Y23" s="94"/>
      <c r="Z23" s="94"/>
      <c r="AA23" s="94"/>
      <c r="AB23" s="32"/>
      <c r="AC23" s="94"/>
      <c r="AD23" s="32"/>
      <c r="AE23" s="94"/>
      <c r="AF23" s="5"/>
      <c r="AG23" s="272"/>
      <c r="AH23" s="27"/>
      <c r="AI23" s="27"/>
      <c r="AJ23" s="27"/>
      <c r="AK23" s="27"/>
      <c r="AL23" s="27"/>
      <c r="AM23" s="27"/>
      <c r="AN23" s="27"/>
      <c r="AO23" s="27"/>
    </row>
    <row r="24" spans="1:45" ht="12" customHeight="1">
      <c r="A24" s="4"/>
      <c r="B24" s="8"/>
      <c r="C24" s="55"/>
      <c r="D24" s="18"/>
      <c r="E24" s="94"/>
      <c r="F24" s="94"/>
      <c r="G24" s="94"/>
      <c r="H24" s="94"/>
      <c r="I24" s="94"/>
      <c r="J24" s="94"/>
      <c r="K24" s="94"/>
      <c r="L24" s="94"/>
      <c r="M24" s="94"/>
      <c r="N24" s="94"/>
      <c r="O24" s="94"/>
      <c r="P24" s="94"/>
      <c r="Q24" s="94"/>
      <c r="R24" s="94"/>
      <c r="S24" s="94"/>
      <c r="T24" s="94"/>
      <c r="U24" s="94"/>
      <c r="V24" s="94"/>
      <c r="W24" s="94"/>
      <c r="X24" s="94"/>
      <c r="Y24" s="94"/>
      <c r="Z24" s="94"/>
      <c r="AA24" s="94"/>
      <c r="AB24" s="32"/>
      <c r="AC24" s="94"/>
      <c r="AD24" s="32"/>
      <c r="AE24" s="94"/>
      <c r="AF24" s="5"/>
      <c r="AG24" s="272"/>
      <c r="AH24" s="27"/>
      <c r="AI24" s="27"/>
      <c r="AJ24" s="27"/>
      <c r="AK24" s="27"/>
      <c r="AL24" s="27"/>
      <c r="AM24" s="27"/>
      <c r="AN24" s="27"/>
      <c r="AO24" s="27"/>
    </row>
    <row r="25" spans="1:45" ht="12" customHeight="1">
      <c r="A25" s="4"/>
      <c r="B25" s="8"/>
      <c r="C25" s="55"/>
      <c r="D25" s="18"/>
      <c r="E25" s="94"/>
      <c r="F25" s="94"/>
      <c r="G25" s="94"/>
      <c r="H25" s="94"/>
      <c r="I25" s="94"/>
      <c r="J25" s="94"/>
      <c r="K25" s="94"/>
      <c r="L25" s="94"/>
      <c r="M25" s="94"/>
      <c r="N25" s="94"/>
      <c r="O25" s="94"/>
      <c r="P25" s="94"/>
      <c r="Q25" s="94"/>
      <c r="R25" s="94"/>
      <c r="S25" s="94"/>
      <c r="T25" s="94"/>
      <c r="U25" s="94"/>
      <c r="V25" s="94"/>
      <c r="W25" s="94"/>
      <c r="X25" s="94"/>
      <c r="Y25" s="94"/>
      <c r="Z25" s="94"/>
      <c r="AA25" s="94"/>
      <c r="AB25" s="32"/>
      <c r="AC25" s="94"/>
      <c r="AD25" s="32"/>
      <c r="AE25" s="94"/>
      <c r="AF25" s="5"/>
      <c r="AG25" s="272"/>
      <c r="AH25" s="27"/>
      <c r="AI25" s="27"/>
      <c r="AJ25" s="27"/>
      <c r="AK25" s="27"/>
      <c r="AL25" s="27"/>
      <c r="AM25" s="27"/>
      <c r="AN25" s="27"/>
      <c r="AO25" s="27"/>
    </row>
    <row r="26" spans="1:45" ht="12" customHeight="1">
      <c r="A26" s="4"/>
      <c r="B26" s="8"/>
      <c r="C26" s="55"/>
      <c r="D26" s="18"/>
      <c r="E26" s="94"/>
      <c r="F26" s="94"/>
      <c r="G26" s="94"/>
      <c r="H26" s="94"/>
      <c r="I26" s="94"/>
      <c r="J26" s="94"/>
      <c r="K26" s="94"/>
      <c r="L26" s="94"/>
      <c r="M26" s="94"/>
      <c r="N26" s="94"/>
      <c r="O26" s="94"/>
      <c r="P26" s="94"/>
      <c r="Q26" s="94"/>
      <c r="R26" s="94"/>
      <c r="S26" s="94"/>
      <c r="T26" s="94"/>
      <c r="U26" s="94"/>
      <c r="V26" s="94"/>
      <c r="W26" s="94"/>
      <c r="X26" s="94"/>
      <c r="Y26" s="94"/>
      <c r="Z26" s="94"/>
      <c r="AA26" s="94"/>
      <c r="AB26" s="32"/>
      <c r="AC26" s="94"/>
      <c r="AD26" s="32"/>
      <c r="AE26" s="94"/>
      <c r="AF26" s="5"/>
      <c r="AG26" s="272"/>
      <c r="AH26" s="27"/>
      <c r="AI26" s="27"/>
      <c r="AJ26" s="27"/>
      <c r="AK26" s="27"/>
      <c r="AL26" s="27"/>
      <c r="AM26" s="27"/>
      <c r="AN26" s="27"/>
      <c r="AO26" s="27"/>
    </row>
    <row r="27" spans="1:45" ht="12" customHeight="1">
      <c r="A27" s="4"/>
      <c r="B27" s="8"/>
      <c r="C27" s="55"/>
      <c r="D27" s="18"/>
      <c r="E27" s="94"/>
      <c r="F27" s="94"/>
      <c r="G27" s="94"/>
      <c r="H27" s="94"/>
      <c r="I27" s="94"/>
      <c r="J27" s="94"/>
      <c r="K27" s="94"/>
      <c r="L27" s="94"/>
      <c r="M27" s="94"/>
      <c r="N27" s="94"/>
      <c r="O27" s="94"/>
      <c r="P27" s="94"/>
      <c r="Q27" s="94"/>
      <c r="R27" s="94"/>
      <c r="S27" s="94"/>
      <c r="T27" s="94"/>
      <c r="U27" s="94"/>
      <c r="V27" s="94"/>
      <c r="W27" s="94"/>
      <c r="X27" s="94"/>
      <c r="Y27" s="94"/>
      <c r="Z27" s="94"/>
      <c r="AA27" s="94"/>
      <c r="AB27" s="32"/>
      <c r="AC27" s="94"/>
      <c r="AD27" s="32"/>
      <c r="AE27" s="94"/>
      <c r="AF27" s="5"/>
      <c r="AG27" s="272"/>
      <c r="AH27" s="27"/>
      <c r="AI27" s="27"/>
      <c r="AJ27" s="27"/>
      <c r="AK27" s="27"/>
      <c r="AL27" s="27"/>
      <c r="AM27" s="27"/>
      <c r="AN27" s="27"/>
      <c r="AO27" s="27"/>
    </row>
    <row r="28" spans="1:45" ht="12" customHeight="1">
      <c r="A28" s="4"/>
      <c r="B28" s="8"/>
      <c r="C28" s="55"/>
      <c r="D28" s="18"/>
      <c r="E28" s="94"/>
      <c r="F28" s="94"/>
      <c r="G28" s="94"/>
      <c r="H28" s="94"/>
      <c r="I28" s="94"/>
      <c r="J28" s="94"/>
      <c r="K28" s="94"/>
      <c r="L28" s="94"/>
      <c r="M28" s="94"/>
      <c r="N28" s="94"/>
      <c r="O28" s="94"/>
      <c r="P28" s="94"/>
      <c r="Q28" s="94"/>
      <c r="R28" s="94"/>
      <c r="S28" s="94"/>
      <c r="T28" s="94"/>
      <c r="U28" s="94"/>
      <c r="V28" s="94"/>
      <c r="W28" s="94"/>
      <c r="X28" s="94"/>
      <c r="Y28" s="94"/>
      <c r="Z28" s="94"/>
      <c r="AA28" s="94"/>
      <c r="AB28" s="32"/>
      <c r="AC28" s="94"/>
      <c r="AD28" s="32"/>
      <c r="AE28" s="94"/>
      <c r="AF28" s="5"/>
      <c r="AG28" s="272"/>
      <c r="AH28" s="27"/>
      <c r="AI28" s="27"/>
      <c r="AJ28" s="27"/>
      <c r="AK28" s="27"/>
      <c r="AL28" s="27"/>
      <c r="AM28" s="27"/>
      <c r="AN28" s="27"/>
      <c r="AO28" s="27"/>
    </row>
    <row r="29" spans="1:45" ht="12" customHeight="1">
      <c r="A29" s="4"/>
      <c r="B29" s="8"/>
      <c r="C29" s="55"/>
      <c r="D29" s="18"/>
      <c r="E29" s="94"/>
      <c r="F29" s="94"/>
      <c r="G29" s="94"/>
      <c r="H29" s="94"/>
      <c r="I29" s="94"/>
      <c r="J29" s="94"/>
      <c r="K29" s="94"/>
      <c r="L29" s="94"/>
      <c r="M29" s="94"/>
      <c r="N29" s="94"/>
      <c r="O29" s="94"/>
      <c r="P29" s="94"/>
      <c r="Q29" s="94"/>
      <c r="R29" s="94"/>
      <c r="S29" s="94"/>
      <c r="T29" s="94"/>
      <c r="U29" s="94"/>
      <c r="V29" s="94"/>
      <c r="W29" s="94"/>
      <c r="X29" s="94"/>
      <c r="Y29" s="94"/>
      <c r="Z29" s="94"/>
      <c r="AA29" s="94"/>
      <c r="AB29" s="32"/>
      <c r="AC29" s="94"/>
      <c r="AD29" s="32"/>
      <c r="AE29" s="94"/>
      <c r="AF29" s="5"/>
      <c r="AG29" s="272"/>
      <c r="AH29" s="27"/>
      <c r="AI29" s="27"/>
      <c r="AJ29" s="27"/>
      <c r="AK29" s="27"/>
      <c r="AL29" s="27"/>
      <c r="AM29" s="27"/>
      <c r="AN29" s="27"/>
      <c r="AO29" s="27"/>
    </row>
    <row r="30" spans="1:45" ht="12" customHeight="1">
      <c r="A30" s="4"/>
      <c r="B30" s="8"/>
      <c r="C30" s="55"/>
      <c r="D30" s="18"/>
      <c r="E30" s="94"/>
      <c r="F30" s="94"/>
      <c r="G30" s="94"/>
      <c r="H30" s="94"/>
      <c r="I30" s="94"/>
      <c r="J30" s="94"/>
      <c r="K30" s="94"/>
      <c r="L30" s="94"/>
      <c r="M30" s="94"/>
      <c r="N30" s="94"/>
      <c r="O30" s="94"/>
      <c r="P30" s="94"/>
      <c r="Q30" s="94"/>
      <c r="R30" s="94"/>
      <c r="S30" s="94"/>
      <c r="T30" s="94"/>
      <c r="U30" s="94"/>
      <c r="V30" s="94"/>
      <c r="W30" s="94"/>
      <c r="X30" s="94"/>
      <c r="Y30" s="94"/>
      <c r="Z30" s="94"/>
      <c r="AA30" s="94"/>
      <c r="AB30" s="32"/>
      <c r="AC30" s="94"/>
      <c r="AD30" s="32"/>
      <c r="AE30" s="94"/>
      <c r="AF30" s="5"/>
      <c r="AG30" s="272"/>
      <c r="AH30" s="27"/>
      <c r="AI30" s="27"/>
      <c r="AJ30" s="27"/>
      <c r="AK30" s="27"/>
      <c r="AL30" s="27"/>
      <c r="AM30" s="27"/>
      <c r="AN30" s="27"/>
      <c r="AO30" s="27"/>
      <c r="AR30" s="28"/>
      <c r="AS30" s="64"/>
    </row>
    <row r="31" spans="1:45" ht="6" customHeight="1">
      <c r="A31" s="4"/>
      <c r="B31" s="8"/>
      <c r="C31" s="55"/>
      <c r="D31" s="18"/>
      <c r="E31" s="18"/>
      <c r="F31" s="18"/>
      <c r="G31" s="18"/>
      <c r="H31" s="18"/>
      <c r="I31" s="18"/>
      <c r="J31" s="18"/>
      <c r="K31" s="18"/>
      <c r="L31" s="18"/>
      <c r="M31" s="18"/>
      <c r="N31" s="18"/>
      <c r="O31" s="18"/>
      <c r="P31" s="18"/>
      <c r="Q31" s="18"/>
      <c r="R31" s="16"/>
      <c r="S31" s="16"/>
      <c r="T31" s="16"/>
      <c r="U31" s="16"/>
      <c r="V31" s="24"/>
      <c r="W31" s="16"/>
      <c r="X31" s="16"/>
      <c r="Y31" s="16"/>
      <c r="Z31" s="16"/>
      <c r="AA31" s="16"/>
      <c r="AB31" s="16"/>
      <c r="AC31" s="16"/>
      <c r="AD31" s="16"/>
      <c r="AE31" s="16"/>
      <c r="AF31" s="5"/>
      <c r="AG31" s="272"/>
      <c r="AH31" s="27"/>
      <c r="AI31" s="27"/>
      <c r="AJ31" s="27"/>
      <c r="AK31" s="27"/>
      <c r="AL31" s="27"/>
      <c r="AM31" s="27"/>
      <c r="AN31" s="27"/>
      <c r="AO31" s="27"/>
    </row>
    <row r="32" spans="1:45" ht="6" customHeight="1">
      <c r="A32" s="4"/>
      <c r="B32" s="8"/>
      <c r="C32" s="69"/>
      <c r="D32" s="18"/>
      <c r="E32" s="18"/>
      <c r="F32" s="18"/>
      <c r="G32" s="18"/>
      <c r="H32" s="18"/>
      <c r="I32" s="18"/>
      <c r="J32" s="18"/>
      <c r="K32" s="18"/>
      <c r="L32" s="18"/>
      <c r="M32" s="18"/>
      <c r="N32" s="18"/>
      <c r="O32" s="18"/>
      <c r="P32" s="18"/>
      <c r="Q32" s="18"/>
      <c r="R32" s="16"/>
      <c r="S32" s="16"/>
      <c r="T32" s="16"/>
      <c r="U32" s="16"/>
      <c r="V32" s="24"/>
      <c r="W32" s="16"/>
      <c r="X32" s="16"/>
      <c r="Y32" s="16"/>
      <c r="Z32" s="16"/>
      <c r="AA32" s="16"/>
      <c r="AB32" s="16"/>
      <c r="AC32" s="16"/>
      <c r="AD32" s="16"/>
      <c r="AE32" s="16"/>
      <c r="AF32" s="5"/>
      <c r="AG32" s="272"/>
      <c r="AH32" s="27"/>
      <c r="AI32" s="27"/>
      <c r="AJ32" s="27"/>
      <c r="AK32" s="27"/>
      <c r="AL32" s="27"/>
      <c r="AM32" s="27"/>
      <c r="AN32" s="27"/>
      <c r="AO32" s="27"/>
    </row>
    <row r="33" spans="1:53" ht="9" customHeight="1">
      <c r="A33" s="4"/>
      <c r="B33" s="8"/>
      <c r="C33" s="61"/>
      <c r="D33" s="61"/>
      <c r="E33" s="61"/>
      <c r="F33" s="61"/>
      <c r="G33" s="61"/>
      <c r="H33" s="61"/>
      <c r="I33" s="61"/>
      <c r="J33" s="18"/>
      <c r="K33" s="18"/>
      <c r="L33" s="18"/>
      <c r="M33" s="18"/>
      <c r="N33" s="18"/>
      <c r="O33" s="18"/>
      <c r="P33" s="18"/>
      <c r="Q33" s="18"/>
      <c r="R33" s="16"/>
      <c r="S33" s="16"/>
      <c r="T33" s="16"/>
      <c r="U33" s="16"/>
      <c r="V33" s="24"/>
      <c r="W33" s="16"/>
      <c r="X33" s="16"/>
      <c r="Y33" s="16"/>
      <c r="Z33" s="16"/>
      <c r="AA33" s="16"/>
      <c r="AB33" s="16"/>
      <c r="AC33" s="16"/>
      <c r="AD33" s="16"/>
      <c r="AE33" s="16"/>
      <c r="AF33" s="5"/>
      <c r="AG33" s="272"/>
      <c r="AH33" s="27"/>
      <c r="AI33" s="27"/>
      <c r="AJ33" s="27"/>
      <c r="AK33" s="27"/>
      <c r="AL33" s="27"/>
      <c r="AM33" s="27"/>
      <c r="AN33" s="27"/>
      <c r="AO33" s="27"/>
    </row>
    <row r="34" spans="1:53" ht="12.75" customHeight="1">
      <c r="A34" s="4"/>
      <c r="B34" s="8"/>
      <c r="C34" s="55"/>
      <c r="D34" s="18"/>
      <c r="E34" s="18"/>
      <c r="F34" s="18"/>
      <c r="G34" s="18"/>
      <c r="H34" s="18"/>
      <c r="I34" s="18"/>
      <c r="J34" s="18"/>
      <c r="K34" s="18"/>
      <c r="L34" s="18"/>
      <c r="M34" s="18"/>
      <c r="N34" s="18"/>
      <c r="O34" s="18"/>
      <c r="P34" s="18"/>
      <c r="Q34" s="18"/>
      <c r="R34" s="16"/>
      <c r="S34" s="16"/>
      <c r="T34" s="16"/>
      <c r="U34" s="16"/>
      <c r="V34" s="24"/>
      <c r="W34" s="16"/>
      <c r="X34" s="16"/>
      <c r="Y34" s="16"/>
      <c r="Z34" s="16"/>
      <c r="AA34" s="16"/>
      <c r="AB34" s="16"/>
      <c r="AC34" s="16"/>
      <c r="AD34" s="16"/>
      <c r="AE34" s="16"/>
      <c r="AF34" s="5"/>
      <c r="AG34" s="272"/>
      <c r="AH34" s="102"/>
      <c r="AI34" s="103"/>
      <c r="AJ34" s="103"/>
      <c r="AK34" s="103"/>
      <c r="AL34" s="104"/>
      <c r="AM34" s="102"/>
      <c r="AN34" s="102"/>
      <c r="AO34" s="102"/>
      <c r="AP34" s="31"/>
      <c r="AQ34" s="31"/>
      <c r="AR34" s="31"/>
      <c r="AS34" s="31"/>
      <c r="AT34" s="31"/>
      <c r="AU34" s="31"/>
      <c r="AV34" s="31"/>
      <c r="AW34" s="31"/>
      <c r="AX34" s="31"/>
      <c r="AY34" s="31"/>
      <c r="AZ34" s="31"/>
      <c r="BA34" s="31"/>
    </row>
    <row r="35" spans="1:53" ht="12.75" customHeight="1">
      <c r="A35" s="4"/>
      <c r="B35" s="8"/>
      <c r="C35" s="55"/>
      <c r="D35" s="18"/>
      <c r="E35" s="18"/>
      <c r="F35" s="18"/>
      <c r="G35" s="18"/>
      <c r="H35" s="18"/>
      <c r="I35" s="18"/>
      <c r="J35" s="18"/>
      <c r="K35" s="18"/>
      <c r="L35" s="18"/>
      <c r="M35" s="18"/>
      <c r="N35" s="18"/>
      <c r="O35" s="18"/>
      <c r="P35" s="18"/>
      <c r="Q35" s="18"/>
      <c r="R35" s="16"/>
      <c r="S35" s="16"/>
      <c r="T35" s="16"/>
      <c r="U35" s="16"/>
      <c r="V35" s="24"/>
      <c r="W35" s="16"/>
      <c r="X35" s="16"/>
      <c r="Y35" s="16"/>
      <c r="Z35" s="16"/>
      <c r="AA35" s="16"/>
      <c r="AB35" s="16"/>
      <c r="AC35" s="16"/>
      <c r="AD35" s="16"/>
      <c r="AE35" s="16"/>
      <c r="AF35" s="5"/>
      <c r="AG35" s="272"/>
      <c r="AH35" s="102"/>
      <c r="AI35" s="27"/>
      <c r="AJ35" s="27" t="s">
        <v>34</v>
      </c>
      <c r="AK35" s="27"/>
      <c r="AL35" s="27"/>
      <c r="AM35" s="27"/>
      <c r="AN35" s="27"/>
      <c r="AO35" s="27"/>
    </row>
    <row r="36" spans="1:53" ht="15.75" customHeight="1">
      <c r="A36" s="4"/>
      <c r="B36" s="8"/>
      <c r="C36" s="55"/>
      <c r="D36" s="18"/>
      <c r="E36" s="18"/>
      <c r="F36" s="18"/>
      <c r="G36" s="18"/>
      <c r="H36" s="18"/>
      <c r="I36" s="18"/>
      <c r="J36" s="18"/>
      <c r="K36" s="18"/>
      <c r="L36" s="18"/>
      <c r="M36" s="18"/>
      <c r="N36" s="18"/>
      <c r="O36" s="18"/>
      <c r="P36" s="18"/>
      <c r="Q36" s="18"/>
      <c r="R36" s="16"/>
      <c r="S36" s="16"/>
      <c r="T36" s="16"/>
      <c r="U36" s="16"/>
      <c r="V36" s="24"/>
      <c r="W36" s="16"/>
      <c r="X36" s="16"/>
      <c r="Y36" s="16"/>
      <c r="Z36" s="16"/>
      <c r="AA36" s="16"/>
      <c r="AB36" s="16"/>
      <c r="AC36" s="16"/>
      <c r="AD36" s="16"/>
      <c r="AE36" s="16"/>
      <c r="AF36" s="5"/>
      <c r="AG36" s="272"/>
      <c r="AH36" s="102"/>
      <c r="AI36" s="27"/>
      <c r="AJ36" s="27"/>
      <c r="AK36" s="27"/>
      <c r="AL36" s="27"/>
      <c r="AM36" s="27"/>
      <c r="AN36" s="27"/>
      <c r="AO36" s="27"/>
    </row>
    <row r="37" spans="1:53" ht="20.25" customHeight="1">
      <c r="A37" s="4"/>
      <c r="B37" s="8"/>
      <c r="C37" s="55"/>
      <c r="D37" s="18"/>
      <c r="E37" s="18"/>
      <c r="F37" s="18"/>
      <c r="G37" s="18"/>
      <c r="H37" s="18"/>
      <c r="I37" s="18"/>
      <c r="J37" s="18"/>
      <c r="K37" s="18"/>
      <c r="L37" s="18"/>
      <c r="M37" s="18"/>
      <c r="N37" s="18"/>
      <c r="O37" s="18"/>
      <c r="P37" s="18"/>
      <c r="Q37" s="18"/>
      <c r="R37" s="16"/>
      <c r="S37" s="16"/>
      <c r="T37" s="16"/>
      <c r="U37" s="16"/>
      <c r="V37" s="24"/>
      <c r="W37" s="16"/>
      <c r="X37" s="16"/>
      <c r="Y37" s="16"/>
      <c r="Z37" s="16"/>
      <c r="AA37" s="16"/>
      <c r="AB37" s="16"/>
      <c r="AC37" s="16"/>
      <c r="AD37" s="16"/>
      <c r="AE37" s="16"/>
      <c r="AF37" s="5"/>
      <c r="AG37" s="272"/>
      <c r="AH37" s="105"/>
      <c r="AI37" s="27"/>
      <c r="AJ37" s="27"/>
      <c r="AK37" s="27"/>
      <c r="AL37" s="27"/>
      <c r="AM37" s="27"/>
      <c r="AN37" s="27"/>
      <c r="AO37" s="27"/>
    </row>
    <row r="38" spans="1:53" ht="15.75" customHeight="1">
      <c r="A38" s="4"/>
      <c r="B38" s="8"/>
      <c r="C38" s="55"/>
      <c r="D38" s="18"/>
      <c r="E38" s="18"/>
      <c r="F38" s="18"/>
      <c r="G38" s="18"/>
      <c r="H38" s="18"/>
      <c r="I38" s="18"/>
      <c r="J38" s="18"/>
      <c r="K38" s="18"/>
      <c r="L38" s="18"/>
      <c r="M38" s="18"/>
      <c r="N38" s="18"/>
      <c r="O38" s="18"/>
      <c r="P38" s="18"/>
      <c r="Q38" s="18"/>
      <c r="R38" s="16"/>
      <c r="S38" s="16"/>
      <c r="T38" s="16"/>
      <c r="U38" s="16"/>
      <c r="V38" s="24"/>
      <c r="W38" s="16"/>
      <c r="X38" s="16"/>
      <c r="Y38" s="16"/>
      <c r="Z38" s="16"/>
      <c r="AA38" s="16"/>
      <c r="AB38" s="16"/>
      <c r="AC38" s="16"/>
      <c r="AD38" s="16"/>
      <c r="AE38" s="16"/>
      <c r="AF38" s="5"/>
      <c r="AG38" s="272"/>
      <c r="AH38" s="102"/>
      <c r="AI38" s="27"/>
      <c r="AJ38" s="27"/>
      <c r="AK38" s="27"/>
      <c r="AL38" s="27"/>
      <c r="AM38" s="27"/>
      <c r="AN38" s="27"/>
      <c r="AO38" s="27"/>
    </row>
    <row r="39" spans="1:53" ht="12.75" customHeight="1">
      <c r="A39" s="4"/>
      <c r="B39" s="8"/>
      <c r="C39" s="55"/>
      <c r="D39" s="18"/>
      <c r="E39" s="18"/>
      <c r="F39" s="18"/>
      <c r="G39" s="18"/>
      <c r="H39" s="18"/>
      <c r="I39" s="18"/>
      <c r="J39" s="18"/>
      <c r="K39" s="18"/>
      <c r="L39" s="18"/>
      <c r="M39" s="18"/>
      <c r="N39" s="18"/>
      <c r="O39" s="18"/>
      <c r="P39" s="18"/>
      <c r="Q39" s="18"/>
      <c r="R39" s="16"/>
      <c r="S39" s="16"/>
      <c r="T39" s="16"/>
      <c r="U39" s="16"/>
      <c r="V39" s="24"/>
      <c r="W39" s="16"/>
      <c r="X39" s="16"/>
      <c r="Y39" s="16"/>
      <c r="Z39" s="16"/>
      <c r="AA39" s="16"/>
      <c r="AB39" s="16"/>
      <c r="AC39" s="16"/>
      <c r="AD39" s="16"/>
      <c r="AE39" s="16"/>
      <c r="AF39" s="5"/>
      <c r="AG39" s="272"/>
      <c r="AH39" s="102"/>
      <c r="AI39" s="27"/>
      <c r="AJ39" s="27"/>
      <c r="AK39" s="27"/>
      <c r="AL39" s="27"/>
      <c r="AM39" s="27"/>
      <c r="AN39" s="27"/>
      <c r="AO39" s="27"/>
    </row>
    <row r="40" spans="1:53" ht="12" customHeight="1">
      <c r="A40" s="4"/>
      <c r="B40" s="8"/>
      <c r="C40" s="55"/>
      <c r="D40" s="18"/>
      <c r="E40" s="18"/>
      <c r="F40" s="18"/>
      <c r="G40" s="18"/>
      <c r="H40" s="18"/>
      <c r="I40" s="18"/>
      <c r="J40" s="18"/>
      <c r="K40" s="18"/>
      <c r="L40" s="18"/>
      <c r="M40" s="18"/>
      <c r="N40" s="18"/>
      <c r="O40" s="18"/>
      <c r="P40" s="18"/>
      <c r="Q40" s="18"/>
      <c r="R40" s="16"/>
      <c r="S40" s="16"/>
      <c r="T40" s="16"/>
      <c r="U40" s="16"/>
      <c r="V40" s="24"/>
      <c r="W40" s="16"/>
      <c r="X40" s="16"/>
      <c r="Y40" s="16"/>
      <c r="Z40" s="16"/>
      <c r="AA40" s="16"/>
      <c r="AB40" s="16"/>
      <c r="AC40" s="16"/>
      <c r="AD40" s="16"/>
      <c r="AE40" s="16"/>
      <c r="AF40" s="5"/>
      <c r="AG40" s="272"/>
      <c r="AH40" s="102"/>
      <c r="AI40" s="27"/>
      <c r="AJ40" s="27"/>
      <c r="AK40" s="27"/>
      <c r="AL40" s="27"/>
      <c r="AM40" s="27"/>
      <c r="AN40" s="27"/>
      <c r="AO40" s="27"/>
    </row>
    <row r="41" spans="1:53" ht="12.75" customHeight="1">
      <c r="A41" s="4"/>
      <c r="B41" s="8"/>
      <c r="C41" s="55"/>
      <c r="D41" s="18"/>
      <c r="E41" s="18"/>
      <c r="F41" s="18"/>
      <c r="G41" s="18"/>
      <c r="H41" s="18"/>
      <c r="I41" s="18"/>
      <c r="J41" s="18"/>
      <c r="K41" s="18"/>
      <c r="L41" s="18"/>
      <c r="M41" s="18"/>
      <c r="N41" s="18"/>
      <c r="O41" s="18"/>
      <c r="P41" s="18"/>
      <c r="Q41" s="18"/>
      <c r="R41" s="16"/>
      <c r="S41" s="16"/>
      <c r="T41" s="16"/>
      <c r="U41" s="16"/>
      <c r="V41" s="24"/>
      <c r="W41" s="16"/>
      <c r="X41" s="16"/>
      <c r="Y41" s="16"/>
      <c r="Z41" s="16"/>
      <c r="AA41" s="16"/>
      <c r="AB41" s="16"/>
      <c r="AC41" s="16"/>
      <c r="AD41" s="16"/>
      <c r="AE41" s="16"/>
      <c r="AF41" s="5"/>
      <c r="AG41" s="272"/>
      <c r="AH41" s="102"/>
      <c r="AI41" s="27"/>
      <c r="AJ41" s="27"/>
      <c r="AK41" s="27"/>
      <c r="AL41" s="27"/>
      <c r="AM41" s="27"/>
      <c r="AN41" s="27"/>
      <c r="AO41" s="27"/>
    </row>
    <row r="42" spans="1:53" ht="12.75" customHeight="1">
      <c r="A42" s="4"/>
      <c r="B42" s="8"/>
      <c r="C42" s="55"/>
      <c r="D42" s="18"/>
      <c r="E42" s="18"/>
      <c r="F42" s="18"/>
      <c r="G42" s="18"/>
      <c r="H42" s="18"/>
      <c r="I42" s="18"/>
      <c r="J42" s="18"/>
      <c r="K42" s="18"/>
      <c r="L42" s="18"/>
      <c r="M42" s="18"/>
      <c r="N42" s="18"/>
      <c r="O42" s="18"/>
      <c r="P42" s="18"/>
      <c r="Q42" s="18"/>
      <c r="R42" s="16"/>
      <c r="S42" s="16"/>
      <c r="T42" s="16"/>
      <c r="U42" s="16"/>
      <c r="V42" s="24"/>
      <c r="W42" s="16"/>
      <c r="X42" s="16"/>
      <c r="Y42" s="16"/>
      <c r="Z42" s="16"/>
      <c r="AA42" s="16"/>
      <c r="AB42" s="16"/>
      <c r="AC42" s="16"/>
      <c r="AD42" s="16"/>
      <c r="AE42" s="16"/>
      <c r="AF42" s="5"/>
      <c r="AG42" s="272"/>
      <c r="AH42" s="102"/>
      <c r="AI42" s="27"/>
      <c r="AJ42" s="27"/>
      <c r="AK42" s="27"/>
      <c r="AL42" s="27"/>
      <c r="AM42" s="27"/>
      <c r="AN42" s="27"/>
      <c r="AO42" s="27"/>
    </row>
    <row r="43" spans="1:53" ht="9" customHeight="1">
      <c r="A43" s="4"/>
      <c r="B43" s="8"/>
      <c r="C43" s="55"/>
      <c r="D43" s="18"/>
      <c r="E43" s="18"/>
      <c r="F43" s="18"/>
      <c r="G43" s="18"/>
      <c r="H43" s="18"/>
      <c r="I43" s="18"/>
      <c r="J43" s="18"/>
      <c r="K43" s="18"/>
      <c r="L43" s="18"/>
      <c r="M43" s="18"/>
      <c r="N43" s="18"/>
      <c r="O43" s="18"/>
      <c r="P43" s="18"/>
      <c r="Q43" s="18"/>
      <c r="R43" s="16"/>
      <c r="S43" s="16"/>
      <c r="T43" s="16"/>
      <c r="U43" s="16"/>
      <c r="V43" s="24"/>
      <c r="W43" s="16"/>
      <c r="X43" s="16"/>
      <c r="Y43" s="16"/>
      <c r="Z43" s="16"/>
      <c r="AA43" s="16"/>
      <c r="AB43" s="16"/>
      <c r="AC43" s="16"/>
      <c r="AD43" s="16"/>
      <c r="AE43" s="16"/>
      <c r="AF43" s="5"/>
      <c r="AG43" s="272"/>
      <c r="AH43" s="102"/>
      <c r="AI43" s="27"/>
      <c r="AJ43" s="27"/>
      <c r="AK43" s="27"/>
      <c r="AL43" s="27"/>
      <c r="AM43" s="27"/>
      <c r="AN43" s="27"/>
      <c r="AO43" s="27"/>
    </row>
    <row r="44" spans="1:53" ht="19.5" customHeight="1">
      <c r="A44" s="4"/>
      <c r="B44" s="8"/>
      <c r="C44" s="8"/>
      <c r="D44" s="8"/>
      <c r="E44" s="8"/>
      <c r="F44" s="8"/>
      <c r="G44" s="8"/>
      <c r="H44" s="8"/>
      <c r="I44" s="8"/>
      <c r="J44" s="8"/>
      <c r="K44" s="8"/>
      <c r="L44" s="8"/>
      <c r="M44" s="8"/>
      <c r="N44" s="8"/>
      <c r="O44" s="8"/>
      <c r="P44" s="8"/>
      <c r="Q44" s="8"/>
      <c r="R44" s="72"/>
      <c r="S44" s="72"/>
      <c r="T44" s="8"/>
      <c r="U44" s="8"/>
      <c r="V44" s="8"/>
      <c r="W44" s="8"/>
      <c r="X44" s="8"/>
      <c r="Y44" s="8"/>
      <c r="Z44" s="8"/>
      <c r="AA44" s="8"/>
      <c r="AB44" s="22"/>
      <c r="AC44" s="8"/>
      <c r="AD44" s="22"/>
      <c r="AE44" s="8"/>
      <c r="AF44" s="5"/>
      <c r="AG44" s="272"/>
      <c r="AH44" s="27"/>
      <c r="AI44" s="67"/>
      <c r="AJ44" s="27"/>
      <c r="AK44" s="27"/>
      <c r="AL44" s="27"/>
      <c r="AM44" s="27"/>
      <c r="AN44" s="27"/>
      <c r="AO44" s="27"/>
    </row>
    <row r="45" spans="1:53" ht="13.5" customHeight="1">
      <c r="A45" s="4"/>
      <c r="B45" s="8"/>
      <c r="C45" s="97"/>
      <c r="D45" s="91"/>
      <c r="E45" s="91"/>
      <c r="F45" s="91"/>
      <c r="G45" s="91"/>
      <c r="H45" s="91"/>
      <c r="I45" s="91"/>
      <c r="J45" s="91"/>
      <c r="K45" s="91"/>
      <c r="L45" s="91"/>
      <c r="M45" s="91"/>
      <c r="N45" s="91"/>
      <c r="O45" s="91"/>
      <c r="P45" s="91"/>
      <c r="Q45" s="91"/>
      <c r="R45" s="98"/>
      <c r="S45" s="98"/>
      <c r="T45" s="98"/>
      <c r="U45" s="98"/>
      <c r="V45" s="98"/>
      <c r="W45" s="98"/>
      <c r="X45" s="98"/>
      <c r="Y45" s="98"/>
      <c r="Z45" s="98"/>
      <c r="AA45" s="98"/>
      <c r="AB45" s="98"/>
      <c r="AC45" s="98"/>
      <c r="AD45" s="98"/>
      <c r="AE45" s="98"/>
      <c r="AF45" s="5"/>
      <c r="AG45" s="272"/>
      <c r="AH45" s="27"/>
      <c r="AI45" s="27"/>
      <c r="AJ45" s="27"/>
      <c r="AK45" s="27"/>
      <c r="AL45" s="27"/>
      <c r="AM45" s="27"/>
      <c r="AN45" s="27"/>
      <c r="AO45" s="27"/>
    </row>
    <row r="46" spans="1:53" ht="3.75" customHeight="1">
      <c r="A46" s="4"/>
      <c r="B46" s="8"/>
      <c r="C46" s="13"/>
      <c r="D46" s="13"/>
      <c r="E46" s="13"/>
      <c r="F46" s="13"/>
      <c r="G46" s="13"/>
      <c r="H46" s="13"/>
      <c r="I46" s="13"/>
      <c r="J46" s="13"/>
      <c r="K46" s="13"/>
      <c r="L46" s="13"/>
      <c r="M46" s="13"/>
      <c r="N46" s="13"/>
      <c r="O46" s="13"/>
      <c r="P46" s="13"/>
      <c r="Q46" s="13"/>
      <c r="R46" s="5"/>
      <c r="S46" s="5"/>
      <c r="T46" s="5"/>
      <c r="U46" s="5"/>
      <c r="V46" s="5"/>
      <c r="W46" s="5"/>
      <c r="X46" s="5"/>
      <c r="Y46" s="5"/>
      <c r="Z46" s="5"/>
      <c r="AA46" s="5"/>
      <c r="AB46" s="5"/>
      <c r="AC46" s="5"/>
      <c r="AD46" s="5"/>
      <c r="AE46" s="5"/>
      <c r="AF46" s="5"/>
      <c r="AG46" s="272"/>
      <c r="AH46" s="27"/>
      <c r="AI46" s="27"/>
      <c r="AJ46" s="27"/>
      <c r="AK46" s="27"/>
      <c r="AL46" s="27"/>
      <c r="AM46" s="27"/>
      <c r="AN46" s="27"/>
      <c r="AO46" s="27"/>
    </row>
    <row r="47" spans="1:53" ht="11.25" customHeight="1">
      <c r="A47" s="4"/>
      <c r="B47" s="8"/>
      <c r="C47" s="13"/>
      <c r="D47" s="13"/>
      <c r="E47" s="15"/>
      <c r="F47" s="1773"/>
      <c r="G47" s="1773"/>
      <c r="H47" s="1773"/>
      <c r="I47" s="1773"/>
      <c r="J47" s="1773"/>
      <c r="K47" s="1773"/>
      <c r="L47" s="1773"/>
      <c r="M47" s="1773"/>
      <c r="N47" s="1773"/>
      <c r="O47" s="1773"/>
      <c r="P47" s="1773"/>
      <c r="Q47" s="1773"/>
      <c r="R47" s="1773"/>
      <c r="S47" s="1773"/>
      <c r="T47" s="1773"/>
      <c r="U47" s="1773"/>
      <c r="V47" s="1773"/>
      <c r="W47" s="15"/>
      <c r="X47" s="1773"/>
      <c r="Y47" s="1773"/>
      <c r="Z47" s="1773"/>
      <c r="AA47" s="1773"/>
      <c r="AB47" s="1773"/>
      <c r="AC47" s="1773"/>
      <c r="AD47" s="1773"/>
      <c r="AE47" s="15"/>
      <c r="AF47" s="8"/>
      <c r="AG47" s="272"/>
      <c r="AH47" s="27"/>
      <c r="AI47" s="27"/>
      <c r="AJ47" s="27"/>
      <c r="AK47" s="27"/>
      <c r="AL47" s="27"/>
      <c r="AM47" s="27"/>
      <c r="AN47" s="27"/>
      <c r="AO47" s="27"/>
    </row>
    <row r="48" spans="1:53" ht="12.75" customHeight="1">
      <c r="A48" s="4"/>
      <c r="B48" s="8"/>
      <c r="C48" s="13"/>
      <c r="D48" s="13"/>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5"/>
      <c r="AG48" s="272"/>
      <c r="AH48" s="27"/>
      <c r="AI48" s="27"/>
      <c r="AJ48" s="27"/>
      <c r="AK48" s="27"/>
      <c r="AL48" s="27"/>
      <c r="AM48" s="27"/>
      <c r="AN48" s="27"/>
      <c r="AO48" s="27"/>
    </row>
    <row r="49" spans="1:58" ht="6" customHeight="1">
      <c r="A49" s="4"/>
      <c r="B49" s="8"/>
      <c r="C49" s="13"/>
      <c r="D49" s="13"/>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5"/>
      <c r="AG49" s="272"/>
      <c r="AH49" s="27"/>
      <c r="AI49" s="27"/>
      <c r="AJ49" s="27"/>
      <c r="AK49" s="27"/>
      <c r="AL49" s="27"/>
      <c r="AM49" s="27"/>
      <c r="AN49" s="27"/>
      <c r="AO49" s="27"/>
    </row>
    <row r="50" spans="1:58" s="62" customFormat="1" ht="12" customHeight="1">
      <c r="A50" s="59"/>
      <c r="B50" s="60"/>
      <c r="C50" s="73"/>
      <c r="D50" s="61"/>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82"/>
      <c r="AG50" s="400"/>
      <c r="AH50" s="101"/>
      <c r="AI50" s="108"/>
      <c r="AJ50" s="108"/>
      <c r="AK50" s="108"/>
      <c r="AL50" s="90"/>
      <c r="AM50" s="90"/>
      <c r="AN50" s="27"/>
      <c r="AO50" s="27"/>
      <c r="AP50"/>
      <c r="AQ50"/>
      <c r="AR50"/>
      <c r="AS50"/>
      <c r="AT50"/>
      <c r="AU50"/>
      <c r="AV50"/>
      <c r="AW50"/>
      <c r="AX50"/>
      <c r="AY50"/>
      <c r="AZ50"/>
      <c r="BA50"/>
      <c r="BB50"/>
      <c r="BC50"/>
      <c r="BD50"/>
      <c r="BE50"/>
      <c r="BF50"/>
    </row>
    <row r="51" spans="1:58" ht="12" customHeight="1">
      <c r="A51" s="4"/>
      <c r="B51" s="8"/>
      <c r="C51" s="55"/>
      <c r="D51" s="18"/>
      <c r="E51" s="94"/>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94"/>
      <c r="AF51" s="5"/>
      <c r="AG51" s="272"/>
      <c r="AH51" s="68"/>
      <c r="AI51" s="108"/>
      <c r="AJ51" s="108"/>
      <c r="AK51" s="108"/>
      <c r="AL51" s="27"/>
      <c r="AM51" s="27"/>
      <c r="AN51" s="27"/>
      <c r="AO51" s="27"/>
    </row>
    <row r="52" spans="1:58" ht="12" customHeight="1">
      <c r="A52" s="4"/>
      <c r="B52" s="8"/>
      <c r="C52" s="55"/>
      <c r="D52" s="18"/>
      <c r="E52" s="94"/>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94"/>
      <c r="AF52" s="5"/>
      <c r="AG52" s="272"/>
      <c r="AH52" s="68"/>
      <c r="AI52" s="108"/>
      <c r="AJ52" s="108"/>
      <c r="AK52" s="108"/>
      <c r="AL52" s="27"/>
      <c r="AM52" s="27"/>
      <c r="AN52" s="27"/>
      <c r="AO52" s="27"/>
    </row>
    <row r="53" spans="1:58" ht="12" customHeight="1">
      <c r="A53" s="4"/>
      <c r="B53" s="8"/>
      <c r="C53" s="55"/>
      <c r="D53" s="18"/>
      <c r="E53" s="94"/>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94"/>
      <c r="AF53" s="5"/>
      <c r="AG53" s="272"/>
      <c r="AH53" s="27"/>
      <c r="AI53" s="108"/>
      <c r="AJ53" s="108"/>
      <c r="AK53" s="108"/>
      <c r="AL53" s="27"/>
      <c r="AM53" s="27"/>
      <c r="AN53" s="27"/>
      <c r="AO53" s="27"/>
    </row>
    <row r="54" spans="1:58" ht="12" customHeight="1">
      <c r="A54" s="4"/>
      <c r="B54" s="8"/>
      <c r="C54" s="55"/>
      <c r="D54" s="18"/>
      <c r="E54" s="94"/>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94"/>
      <c r="AF54" s="5"/>
      <c r="AG54" s="272"/>
      <c r="AH54" s="27"/>
      <c r="AI54" s="108"/>
      <c r="AJ54" s="108"/>
      <c r="AK54" s="108"/>
      <c r="AL54" s="27"/>
      <c r="AM54" s="27"/>
      <c r="AN54" s="27"/>
      <c r="AO54" s="27"/>
    </row>
    <row r="55" spans="1:58" ht="12" customHeight="1">
      <c r="A55" s="4"/>
      <c r="B55" s="8"/>
      <c r="C55" s="55"/>
      <c r="D55" s="18"/>
      <c r="E55" s="94"/>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94"/>
      <c r="AF55" s="5"/>
      <c r="AG55" s="272"/>
      <c r="AH55" s="27"/>
      <c r="AI55" s="108"/>
      <c r="AJ55" s="108"/>
      <c r="AK55" s="108"/>
      <c r="AL55" s="27"/>
      <c r="AM55" s="27"/>
      <c r="AN55" s="27"/>
      <c r="AO55" s="27"/>
    </row>
    <row r="56" spans="1:58" ht="12" customHeight="1">
      <c r="A56" s="4"/>
      <c r="B56" s="8"/>
      <c r="C56" s="55"/>
      <c r="D56" s="18"/>
      <c r="E56" s="94"/>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94"/>
      <c r="AF56" s="5"/>
      <c r="AG56" s="272"/>
      <c r="AH56" s="27"/>
      <c r="AI56" s="108"/>
      <c r="AJ56" s="108"/>
      <c r="AK56" s="108"/>
      <c r="AL56" s="27"/>
      <c r="AM56" s="27"/>
      <c r="AN56" s="27"/>
      <c r="AO56" s="27"/>
    </row>
    <row r="57" spans="1:58" ht="12" customHeight="1">
      <c r="A57" s="4"/>
      <c r="B57" s="8"/>
      <c r="C57" s="55"/>
      <c r="D57" s="18"/>
      <c r="E57" s="94"/>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94"/>
      <c r="AF57" s="5"/>
      <c r="AG57" s="272"/>
      <c r="AH57" s="27"/>
      <c r="AI57" s="27"/>
      <c r="AJ57" s="27"/>
      <c r="AK57" s="27"/>
      <c r="AL57" s="27"/>
      <c r="AM57" s="27"/>
      <c r="AN57" s="27"/>
      <c r="AO57" s="27"/>
    </row>
    <row r="58" spans="1:58" ht="12" customHeight="1">
      <c r="A58" s="4"/>
      <c r="B58" s="8"/>
      <c r="C58" s="55"/>
      <c r="D58" s="18"/>
      <c r="E58" s="94"/>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94"/>
      <c r="AF58" s="5"/>
      <c r="AG58" s="272"/>
      <c r="AH58" s="27"/>
      <c r="AI58" s="27"/>
      <c r="AJ58" s="27"/>
      <c r="AK58" s="27"/>
      <c r="AL58" s="27"/>
      <c r="AM58" s="27"/>
      <c r="AN58" s="27"/>
      <c r="AO58" s="27"/>
    </row>
    <row r="59" spans="1:58" ht="12" customHeight="1">
      <c r="A59" s="4"/>
      <c r="B59" s="8"/>
      <c r="C59" s="55"/>
      <c r="D59" s="18"/>
      <c r="E59" s="94"/>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94"/>
      <c r="AF59" s="5"/>
      <c r="AG59" s="272"/>
      <c r="AH59" s="27"/>
      <c r="AI59" s="27"/>
      <c r="AJ59" s="27"/>
      <c r="AK59" s="27"/>
      <c r="AL59" s="27"/>
      <c r="AM59" s="27"/>
      <c r="AN59" s="27"/>
      <c r="AO59" s="27"/>
    </row>
    <row r="60" spans="1:58" ht="12" customHeight="1">
      <c r="A60" s="4"/>
      <c r="B60" s="8"/>
      <c r="C60" s="55"/>
      <c r="D60" s="18"/>
      <c r="E60" s="94"/>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94"/>
      <c r="AF60" s="5"/>
      <c r="AG60" s="272"/>
      <c r="AH60" s="27"/>
      <c r="AI60" s="27"/>
      <c r="AJ60" s="27"/>
      <c r="AK60" s="27"/>
      <c r="AL60" s="27"/>
      <c r="AM60" s="27"/>
      <c r="AN60" s="27"/>
      <c r="AO60" s="27"/>
    </row>
    <row r="61" spans="1:58" ht="12" customHeight="1">
      <c r="A61" s="4"/>
      <c r="B61" s="8"/>
      <c r="C61" s="55"/>
      <c r="D61" s="18"/>
      <c r="E61" s="94"/>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94"/>
      <c r="AF61" s="5"/>
      <c r="AG61" s="272"/>
      <c r="AH61" s="27"/>
      <c r="AI61" s="27"/>
      <c r="AJ61" s="27"/>
      <c r="AK61" s="27"/>
      <c r="AL61" s="27"/>
      <c r="AM61" s="27"/>
      <c r="AN61" s="27"/>
      <c r="AO61" s="27"/>
    </row>
    <row r="62" spans="1:58" ht="12" customHeight="1">
      <c r="A62" s="4"/>
      <c r="B62" s="8"/>
      <c r="C62" s="55"/>
      <c r="D62" s="18"/>
      <c r="E62" s="94"/>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94"/>
      <c r="AF62" s="5"/>
      <c r="AG62" s="272"/>
      <c r="AH62" s="27"/>
      <c r="AI62" s="27"/>
      <c r="AJ62" s="27"/>
      <c r="AK62" s="27"/>
      <c r="AL62" s="27"/>
      <c r="AM62" s="27"/>
      <c r="AN62" s="27"/>
      <c r="AO62" s="27"/>
    </row>
    <row r="63" spans="1:58" ht="12" customHeight="1">
      <c r="A63" s="4"/>
      <c r="B63" s="8"/>
      <c r="C63" s="55"/>
      <c r="D63" s="18"/>
      <c r="E63" s="94"/>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94"/>
      <c r="AF63" s="5"/>
      <c r="AG63" s="272"/>
      <c r="AH63" s="27"/>
      <c r="AI63" s="27"/>
      <c r="AJ63" s="27"/>
      <c r="AK63" s="27"/>
      <c r="AL63" s="27"/>
      <c r="AM63" s="27"/>
      <c r="AN63" s="27"/>
      <c r="AO63" s="27"/>
    </row>
    <row r="64" spans="1:58" ht="12" customHeight="1">
      <c r="A64" s="4"/>
      <c r="B64" s="8"/>
      <c r="C64" s="55"/>
      <c r="D64" s="18"/>
      <c r="E64" s="94"/>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94"/>
      <c r="AF64" s="5"/>
      <c r="AG64" s="272"/>
      <c r="AH64" s="27"/>
      <c r="AI64" s="27"/>
      <c r="AJ64" s="27"/>
      <c r="AK64" s="27"/>
      <c r="AL64" s="27"/>
      <c r="AM64" s="27"/>
      <c r="AN64" s="27"/>
      <c r="AO64" s="27"/>
    </row>
    <row r="65" spans="1:43" ht="12" customHeight="1">
      <c r="A65" s="4"/>
      <c r="B65" s="8"/>
      <c r="C65" s="55"/>
      <c r="D65" s="18"/>
      <c r="E65" s="94"/>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94"/>
      <c r="AF65" s="5"/>
      <c r="AG65" s="272"/>
      <c r="AH65" s="27"/>
      <c r="AI65" s="27"/>
      <c r="AJ65" s="27"/>
      <c r="AK65" s="27"/>
      <c r="AL65" s="27"/>
      <c r="AM65" s="27"/>
      <c r="AN65" s="27"/>
      <c r="AO65" s="27"/>
    </row>
    <row r="66" spans="1:43" ht="12" customHeight="1">
      <c r="A66" s="4"/>
      <c r="B66" s="8"/>
      <c r="C66" s="55"/>
      <c r="D66" s="18"/>
      <c r="E66" s="94"/>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94"/>
      <c r="AF66" s="5"/>
      <c r="AG66" s="272"/>
      <c r="AH66" s="27"/>
      <c r="AI66" s="27"/>
      <c r="AJ66" s="27"/>
      <c r="AK66" s="27"/>
      <c r="AL66" s="27"/>
      <c r="AM66" s="27"/>
      <c r="AN66" s="27"/>
      <c r="AO66" s="27"/>
    </row>
    <row r="67" spans="1:43" ht="12" customHeight="1">
      <c r="A67" s="4"/>
      <c r="B67" s="8"/>
      <c r="C67" s="55"/>
      <c r="D67" s="18"/>
      <c r="E67" s="94"/>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94"/>
      <c r="AF67" s="5"/>
      <c r="AG67" s="272"/>
      <c r="AH67" s="27"/>
      <c r="AI67" s="27"/>
      <c r="AJ67" s="27"/>
      <c r="AK67" s="27"/>
      <c r="AL67" s="27"/>
      <c r="AM67" s="27"/>
      <c r="AN67" s="27"/>
      <c r="AO67" s="27"/>
    </row>
    <row r="68" spans="1:43" ht="12" customHeight="1">
      <c r="A68" s="4"/>
      <c r="B68" s="8"/>
      <c r="C68" s="55"/>
      <c r="D68" s="18"/>
      <c r="E68" s="94"/>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94"/>
      <c r="AF68" s="5"/>
      <c r="AG68" s="272"/>
      <c r="AH68" s="27"/>
      <c r="AI68" s="27"/>
      <c r="AJ68" s="27"/>
      <c r="AK68" s="27"/>
      <c r="AL68" s="27"/>
      <c r="AM68" s="27"/>
      <c r="AN68" s="27"/>
      <c r="AO68" s="27"/>
    </row>
    <row r="69" spans="1:43" ht="12" customHeight="1">
      <c r="A69" s="4"/>
      <c r="B69" s="8"/>
      <c r="C69" s="55"/>
      <c r="D69" s="18"/>
      <c r="E69" s="94"/>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94"/>
      <c r="AF69" s="5"/>
      <c r="AG69" s="272"/>
      <c r="AH69" s="27"/>
      <c r="AI69" s="27"/>
      <c r="AJ69" s="27"/>
      <c r="AK69" s="27"/>
      <c r="AL69" s="27"/>
      <c r="AM69" s="27"/>
      <c r="AN69" s="27"/>
      <c r="AO69" s="27"/>
    </row>
    <row r="70" spans="1:43" ht="12" customHeight="1">
      <c r="A70" s="4"/>
      <c r="B70" s="8"/>
      <c r="C70" s="55"/>
      <c r="D70" s="18"/>
      <c r="E70" s="94"/>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94"/>
      <c r="AF70" s="5"/>
      <c r="AG70" s="272"/>
      <c r="AH70" s="27"/>
      <c r="AI70" s="27"/>
      <c r="AJ70" s="27"/>
      <c r="AK70" s="27"/>
      <c r="AL70" s="27"/>
      <c r="AM70" s="27"/>
      <c r="AN70" s="27"/>
      <c r="AO70" s="27"/>
    </row>
    <row r="71" spans="1:43" s="85" customFormat="1" ht="9.75" customHeight="1">
      <c r="A71" s="83"/>
      <c r="B71" s="84"/>
      <c r="C71" s="87"/>
      <c r="D71" s="30"/>
      <c r="E71" s="89"/>
      <c r="F71" s="89"/>
      <c r="G71" s="89"/>
      <c r="H71" s="95"/>
      <c r="I71" s="95"/>
      <c r="J71" s="95"/>
      <c r="K71" s="95"/>
      <c r="L71" s="95"/>
      <c r="M71" s="95"/>
      <c r="N71" s="95"/>
      <c r="O71" s="95"/>
      <c r="P71" s="95"/>
      <c r="Q71" s="95"/>
      <c r="R71" s="95"/>
      <c r="S71" s="95"/>
      <c r="T71" s="95"/>
      <c r="U71" s="95"/>
      <c r="V71" s="95"/>
      <c r="W71" s="95"/>
      <c r="X71" s="95"/>
      <c r="Y71" s="95"/>
      <c r="Z71" s="95"/>
      <c r="AA71" s="95"/>
      <c r="AB71" s="95"/>
      <c r="AC71" s="95"/>
      <c r="AD71" s="95"/>
      <c r="AE71" s="95"/>
      <c r="AF71" s="84"/>
      <c r="AG71" s="424"/>
      <c r="AH71" s="106"/>
      <c r="AI71" s="106"/>
      <c r="AJ71" s="106"/>
      <c r="AK71" s="106"/>
      <c r="AL71" s="106"/>
      <c r="AM71" s="106"/>
      <c r="AN71" s="106"/>
      <c r="AO71" s="106"/>
    </row>
    <row r="72" spans="1:43" ht="11.25" customHeight="1">
      <c r="A72" s="4"/>
      <c r="B72" s="1"/>
      <c r="C72" s="54"/>
      <c r="D72" s="18"/>
      <c r="E72" s="96"/>
      <c r="F72" s="96"/>
      <c r="G72" s="96"/>
      <c r="H72" s="96"/>
      <c r="I72" s="96"/>
      <c r="J72" s="96"/>
      <c r="K72" s="96"/>
      <c r="L72" s="96"/>
      <c r="M72" s="96"/>
      <c r="N72" s="96"/>
      <c r="O72" s="96"/>
      <c r="P72" s="96"/>
      <c r="Q72" s="96"/>
      <c r="R72" s="96"/>
      <c r="S72" s="96"/>
      <c r="T72" s="96"/>
      <c r="U72" s="96"/>
      <c r="V72" s="95"/>
      <c r="W72" s="96"/>
      <c r="X72" s="96"/>
      <c r="Y72" s="96"/>
      <c r="Z72" s="96"/>
      <c r="AA72" s="96"/>
      <c r="AB72" s="96"/>
      <c r="AC72" s="96"/>
      <c r="AD72" s="96"/>
      <c r="AE72" s="96"/>
      <c r="AF72" s="5"/>
      <c r="AG72" s="272"/>
      <c r="AH72" s="27"/>
      <c r="AI72" s="27"/>
      <c r="AJ72" s="27"/>
      <c r="AK72" s="27"/>
      <c r="AL72" s="27"/>
      <c r="AM72" s="27"/>
      <c r="AN72" s="27"/>
      <c r="AO72" s="27"/>
    </row>
    <row r="73" spans="1:43" ht="13.5" customHeight="1">
      <c r="A73" s="4"/>
      <c r="B73" s="1"/>
      <c r="C73" s="1"/>
      <c r="D73" s="1"/>
      <c r="I73" s="8"/>
      <c r="J73" s="8"/>
      <c r="K73" s="8"/>
      <c r="L73" s="8"/>
      <c r="M73" s="8"/>
      <c r="N73" s="8"/>
      <c r="O73" s="8"/>
      <c r="P73" s="8"/>
      <c r="Q73" s="8"/>
      <c r="R73" s="8"/>
      <c r="S73" s="8"/>
      <c r="T73" s="8"/>
      <c r="U73" s="8"/>
      <c r="V73" s="86"/>
      <c r="W73" s="8"/>
      <c r="X73" s="8"/>
      <c r="Y73" s="8"/>
      <c r="Z73" s="1538">
        <v>41883</v>
      </c>
      <c r="AA73" s="1538"/>
      <c r="AB73" s="1538"/>
      <c r="AC73" s="1538"/>
      <c r="AD73" s="1538"/>
      <c r="AE73" s="1538"/>
      <c r="AF73" s="426">
        <v>23</v>
      </c>
      <c r="AG73" s="272"/>
      <c r="AH73" s="107"/>
      <c r="AI73" s="107"/>
      <c r="AJ73" s="107"/>
      <c r="AK73" s="107"/>
      <c r="AL73" s="107"/>
      <c r="AM73" s="107"/>
      <c r="AN73" s="107"/>
      <c r="AO73" s="107"/>
      <c r="AP73" s="71"/>
      <c r="AQ73" s="71"/>
    </row>
    <row r="74" spans="1:43" ht="13.5" customHeight="1">
      <c r="A74" s="70"/>
      <c r="B74" s="70"/>
      <c r="C74" s="70"/>
      <c r="D74" s="70"/>
      <c r="E74" s="70"/>
      <c r="F74" s="70"/>
      <c r="G74" s="70"/>
      <c r="H74" s="70"/>
      <c r="I74" s="70"/>
      <c r="J74" s="70"/>
      <c r="K74" s="70"/>
      <c r="L74" s="70"/>
      <c r="M74" s="70"/>
      <c r="N74" s="70"/>
      <c r="O74" s="70"/>
      <c r="P74" s="70"/>
      <c r="Q74" s="70"/>
      <c r="R74" s="70"/>
      <c r="S74" s="70"/>
      <c r="T74" s="70"/>
      <c r="U74" s="70"/>
      <c r="W74" s="70"/>
      <c r="X74" s="70"/>
      <c r="Y74" s="70"/>
      <c r="Z74" s="70"/>
      <c r="AA74" s="70"/>
      <c r="AB74" s="88"/>
      <c r="AC74" s="70"/>
      <c r="AD74" s="88"/>
      <c r="AE74" s="70"/>
      <c r="AF74" s="70"/>
      <c r="AG74" s="70"/>
      <c r="AH74" s="107"/>
      <c r="AI74" s="107"/>
      <c r="AJ74" s="107"/>
      <c r="AK74" s="107"/>
      <c r="AL74" s="107"/>
      <c r="AM74" s="107"/>
      <c r="AN74" s="107"/>
      <c r="AO74" s="107"/>
      <c r="AP74" s="71"/>
      <c r="AQ74" s="71"/>
    </row>
    <row r="75" spans="1:43">
      <c r="A75" s="70"/>
      <c r="B75" s="70"/>
      <c r="C75" s="70"/>
      <c r="D75" s="70"/>
      <c r="E75" s="70"/>
      <c r="F75" s="70"/>
      <c r="G75" s="70"/>
      <c r="H75" s="70"/>
      <c r="I75" s="70"/>
      <c r="J75" s="70"/>
      <c r="K75" s="70"/>
      <c r="L75" s="70"/>
      <c r="M75" s="70"/>
      <c r="N75" s="70"/>
      <c r="O75" s="70"/>
      <c r="P75" s="70"/>
      <c r="Q75" s="70"/>
      <c r="R75" s="70"/>
      <c r="S75" s="70"/>
      <c r="T75" s="70"/>
      <c r="U75" s="70"/>
      <c r="W75" s="70"/>
      <c r="X75" s="70"/>
      <c r="Y75" s="70"/>
      <c r="Z75" s="70"/>
      <c r="AA75" s="70"/>
      <c r="AB75" s="88"/>
      <c r="AC75" s="70"/>
      <c r="AD75" s="88"/>
      <c r="AE75" s="70"/>
      <c r="AF75" s="70"/>
      <c r="AG75" s="70"/>
      <c r="AH75" s="107"/>
      <c r="AI75" s="107"/>
      <c r="AJ75" s="107"/>
      <c r="AK75" s="107"/>
      <c r="AL75" s="107"/>
      <c r="AM75" s="107"/>
      <c r="AN75" s="107"/>
      <c r="AO75" s="107"/>
      <c r="AP75" s="71"/>
      <c r="AQ75" s="71"/>
    </row>
    <row r="76" spans="1:43">
      <c r="A76" s="70"/>
      <c r="B76" s="70"/>
      <c r="C76" s="70"/>
      <c r="D76" s="70"/>
      <c r="E76" s="70"/>
      <c r="F76" s="70"/>
      <c r="G76" s="70"/>
      <c r="H76" s="70"/>
      <c r="I76" s="70"/>
      <c r="J76" s="70"/>
      <c r="K76" s="70"/>
      <c r="L76" s="70"/>
      <c r="M76" s="70"/>
      <c r="N76" s="70"/>
      <c r="O76" s="70"/>
      <c r="P76" s="70"/>
      <c r="Q76" s="70"/>
      <c r="R76" s="70"/>
      <c r="S76" s="70"/>
      <c r="T76" s="70"/>
      <c r="U76" s="70"/>
      <c r="W76" s="70"/>
      <c r="X76" s="70"/>
      <c r="Y76" s="70"/>
      <c r="Z76" s="70"/>
      <c r="AA76" s="70"/>
      <c r="AB76" s="88"/>
      <c r="AC76" s="70"/>
      <c r="AD76" s="88"/>
      <c r="AE76" s="70"/>
      <c r="AF76" s="70"/>
      <c r="AG76" s="70"/>
      <c r="AH76" s="107"/>
      <c r="AI76" s="107"/>
      <c r="AJ76" s="107"/>
      <c r="AK76" s="107"/>
      <c r="AL76" s="107"/>
      <c r="AM76" s="107"/>
      <c r="AN76" s="107"/>
      <c r="AO76" s="107"/>
      <c r="AP76" s="71"/>
      <c r="AQ76" s="71"/>
    </row>
    <row r="77" spans="1:43">
      <c r="A77" s="70"/>
      <c r="B77" s="70"/>
      <c r="C77" s="70"/>
      <c r="D77" s="70"/>
      <c r="E77" s="70"/>
      <c r="F77" s="70"/>
      <c r="G77" s="70"/>
      <c r="H77" s="70"/>
      <c r="I77" s="70"/>
      <c r="J77" s="70"/>
      <c r="K77" s="70"/>
      <c r="L77" s="70"/>
      <c r="M77" s="70"/>
      <c r="N77" s="70"/>
      <c r="O77" s="70"/>
      <c r="P77" s="70"/>
      <c r="Q77" s="70"/>
      <c r="R77" s="70"/>
      <c r="S77" s="70"/>
      <c r="T77" s="70"/>
      <c r="U77" s="70"/>
      <c r="W77" s="70"/>
      <c r="X77" s="70"/>
      <c r="Y77" s="70"/>
      <c r="Z77" s="70"/>
      <c r="AA77" s="70"/>
      <c r="AB77" s="88"/>
      <c r="AC77" s="70"/>
      <c r="AD77" s="88"/>
      <c r="AE77" s="70"/>
      <c r="AF77" s="70"/>
      <c r="AG77" s="70"/>
      <c r="AH77" s="107"/>
      <c r="AI77" s="107"/>
      <c r="AJ77" s="107"/>
      <c r="AK77" s="107"/>
      <c r="AL77" s="107"/>
      <c r="AM77" s="107"/>
      <c r="AN77" s="107"/>
      <c r="AO77" s="107"/>
      <c r="AP77" s="71"/>
      <c r="AQ77" s="71"/>
    </row>
    <row r="78" spans="1:43">
      <c r="A78" s="70"/>
      <c r="B78" s="70"/>
      <c r="C78" s="70"/>
      <c r="D78" s="70"/>
      <c r="E78" s="70"/>
      <c r="F78" s="70"/>
      <c r="G78" s="70"/>
      <c r="H78" s="70"/>
      <c r="I78" s="70"/>
      <c r="J78" s="70"/>
      <c r="K78" s="70"/>
      <c r="L78" s="70"/>
      <c r="M78" s="70"/>
      <c r="N78" s="70"/>
      <c r="O78" s="70"/>
      <c r="P78" s="70"/>
      <c r="Q78" s="70"/>
      <c r="R78" s="70"/>
      <c r="S78" s="70"/>
      <c r="T78" s="70"/>
      <c r="U78" s="70"/>
      <c r="W78" s="70"/>
      <c r="X78" s="70"/>
      <c r="Y78" s="70"/>
      <c r="Z78" s="70"/>
      <c r="AA78" s="70"/>
      <c r="AB78" s="88"/>
      <c r="AC78" s="70"/>
      <c r="AD78" s="88"/>
      <c r="AE78" s="70"/>
      <c r="AF78" s="70"/>
      <c r="AG78" s="70"/>
      <c r="AH78" s="107"/>
      <c r="AI78" s="107"/>
      <c r="AJ78" s="107"/>
      <c r="AK78" s="107"/>
      <c r="AL78" s="107"/>
      <c r="AM78" s="107"/>
      <c r="AN78" s="107"/>
      <c r="AO78" s="107"/>
      <c r="AP78" s="71"/>
      <c r="AQ78" s="71"/>
    </row>
    <row r="79" spans="1:43">
      <c r="AB79" s="25"/>
      <c r="AD79" s="25"/>
      <c r="AH79" s="27"/>
      <c r="AI79" s="27"/>
      <c r="AJ79" s="68"/>
      <c r="AK79" s="27"/>
      <c r="AL79" s="27"/>
      <c r="AM79" s="27"/>
      <c r="AN79" s="27"/>
      <c r="AO79" s="27"/>
    </row>
    <row r="80" spans="1:43">
      <c r="AH80" s="27"/>
      <c r="AI80" s="27"/>
      <c r="AJ80" s="27"/>
      <c r="AK80" s="27"/>
      <c r="AL80" s="27"/>
      <c r="AM80" s="27"/>
      <c r="AN80" s="27"/>
      <c r="AO80" s="27"/>
    </row>
    <row r="81" spans="28:41">
      <c r="AH81" s="27"/>
      <c r="AI81" s="27"/>
      <c r="AJ81" s="27"/>
      <c r="AK81" s="27"/>
      <c r="AL81" s="27"/>
      <c r="AM81" s="27"/>
      <c r="AN81" s="27"/>
      <c r="AO81" s="27"/>
    </row>
    <row r="82" spans="28:41">
      <c r="AH82" s="27"/>
      <c r="AI82" s="27"/>
      <c r="AJ82" s="27"/>
      <c r="AK82" s="27"/>
      <c r="AL82" s="27"/>
      <c r="AM82" s="27"/>
      <c r="AN82" s="27"/>
      <c r="AO82" s="27"/>
    </row>
    <row r="83" spans="28:41">
      <c r="AH83" s="27"/>
      <c r="AI83" s="27"/>
      <c r="AJ83" s="27"/>
      <c r="AK83" s="27"/>
      <c r="AL83" s="27"/>
      <c r="AM83" s="27"/>
      <c r="AN83" s="27"/>
      <c r="AO83" s="27"/>
    </row>
    <row r="84" spans="28:41" ht="8.25" customHeight="1"/>
    <row r="86" spans="28:41" ht="9" customHeight="1">
      <c r="AF86" s="9"/>
    </row>
    <row r="87" spans="28:41" ht="8.25" customHeight="1">
      <c r="AB87" s="34"/>
      <c r="AD87" s="34"/>
      <c r="AF87" s="34"/>
    </row>
    <row r="88" spans="28:41" ht="9.75" customHeight="1"/>
  </sheetData>
  <customSheetViews>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B1:H1"/>
    <mergeCell ref="Z73:AE73"/>
    <mergeCell ref="B2:D2"/>
    <mergeCell ref="F47:V47"/>
    <mergeCell ref="F6:V6"/>
    <mergeCell ref="C8:D8"/>
    <mergeCell ref="X6:AD6"/>
    <mergeCell ref="X47:AD47"/>
    <mergeCell ref="F5:L5"/>
  </mergeCells>
  <phoneticPr fontId="5"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2.xml><?xml version="1.0" encoding="utf-8"?>
<worksheet xmlns="http://schemas.openxmlformats.org/spreadsheetml/2006/main" xmlns:r="http://schemas.openxmlformats.org/officeDocument/2006/relationships">
  <sheetPr codeName="Folha10" enableFormatConditionsCalculation="0">
    <tabColor theme="9"/>
  </sheetPr>
  <dimension ref="A1:E71"/>
  <sheetViews>
    <sheetView showRuler="0" workbookViewId="0"/>
  </sheetViews>
  <sheetFormatPr defaultRowHeight="12.75"/>
  <cols>
    <col min="1" max="1" width="3.28515625" customWidth="1"/>
    <col min="2" max="3" width="2.5703125" customWidth="1"/>
    <col min="4" max="4" width="90.5703125" customWidth="1"/>
    <col min="5" max="5" width="3.28515625" customWidth="1"/>
  </cols>
  <sheetData>
    <row r="1" spans="1:5" ht="13.5" customHeight="1">
      <c r="A1" s="387"/>
      <c r="B1" s="388"/>
      <c r="C1" s="1778"/>
      <c r="D1" s="1778"/>
      <c r="E1" s="390"/>
    </row>
    <row r="2" spans="1:5" ht="13.5" customHeight="1">
      <c r="A2" s="387"/>
      <c r="B2" s="391"/>
      <c r="C2" s="1778"/>
      <c r="D2" s="1778"/>
      <c r="E2" s="387"/>
    </row>
    <row r="3" spans="1:5" ht="13.5" customHeight="1">
      <c r="A3" s="387"/>
      <c r="B3" s="390"/>
      <c r="C3" s="389"/>
      <c r="D3" s="389"/>
      <c r="E3" s="387"/>
    </row>
    <row r="4" spans="1:5" s="12" customFormat="1" ht="13.5" customHeight="1">
      <c r="A4" s="392"/>
      <c r="B4" s="393"/>
      <c r="C4" s="389"/>
      <c r="D4" s="389"/>
      <c r="E4" s="392"/>
    </row>
    <row r="5" spans="1:5" ht="13.5" customHeight="1">
      <c r="A5" s="387"/>
      <c r="B5" s="390"/>
      <c r="C5" s="389"/>
      <c r="D5" s="389"/>
      <c r="E5" s="387"/>
    </row>
    <row r="6" spans="1:5" ht="13.5" customHeight="1">
      <c r="A6" s="387"/>
      <c r="B6" s="390"/>
      <c r="C6" s="389"/>
      <c r="D6" s="389"/>
      <c r="E6" s="387"/>
    </row>
    <row r="7" spans="1:5" ht="13.5" customHeight="1">
      <c r="A7" s="387"/>
      <c r="B7" s="390"/>
      <c r="C7" s="389"/>
      <c r="D7" s="389"/>
      <c r="E7" s="387"/>
    </row>
    <row r="8" spans="1:5" ht="13.5" customHeight="1">
      <c r="A8" s="387"/>
      <c r="B8" s="390"/>
      <c r="C8" s="389"/>
      <c r="D8" s="389"/>
      <c r="E8" s="387"/>
    </row>
    <row r="9" spans="1:5" ht="13.5" customHeight="1">
      <c r="A9" s="387"/>
      <c r="B9" s="390"/>
      <c r="C9" s="389"/>
      <c r="D9" s="389"/>
      <c r="E9" s="387"/>
    </row>
    <row r="10" spans="1:5" ht="13.5" customHeight="1">
      <c r="A10" s="387"/>
      <c r="B10" s="390"/>
      <c r="C10" s="389"/>
      <c r="D10" s="389"/>
      <c r="E10" s="387"/>
    </row>
    <row r="11" spans="1:5" ht="13.5" customHeight="1">
      <c r="A11" s="387"/>
      <c r="B11" s="390"/>
      <c r="C11" s="389"/>
      <c r="D11" s="389"/>
      <c r="E11" s="387"/>
    </row>
    <row r="12" spans="1:5" ht="13.5" customHeight="1">
      <c r="A12" s="387"/>
      <c r="B12" s="390"/>
      <c r="C12" s="389"/>
      <c r="D12" s="389"/>
      <c r="E12" s="387"/>
    </row>
    <row r="13" spans="1:5" ht="13.5" customHeight="1">
      <c r="A13" s="387"/>
      <c r="B13" s="390"/>
      <c r="C13" s="389"/>
      <c r="D13" s="389"/>
      <c r="E13" s="387"/>
    </row>
    <row r="14" spans="1:5" ht="13.5" customHeight="1">
      <c r="A14" s="387"/>
      <c r="B14" s="390"/>
      <c r="C14" s="389"/>
      <c r="D14" s="389"/>
      <c r="E14" s="387"/>
    </row>
    <row r="15" spans="1:5" ht="13.5" customHeight="1">
      <c r="A15" s="387"/>
      <c r="B15" s="390"/>
      <c r="C15" s="389"/>
      <c r="D15" s="389"/>
      <c r="E15" s="387"/>
    </row>
    <row r="16" spans="1:5" ht="13.5" customHeight="1">
      <c r="A16" s="387"/>
      <c r="B16" s="390"/>
      <c r="C16" s="389"/>
      <c r="D16" s="389"/>
      <c r="E16" s="387"/>
    </row>
    <row r="17" spans="1:5" ht="13.5" customHeight="1">
      <c r="A17" s="387"/>
      <c r="B17" s="390"/>
      <c r="C17" s="389"/>
      <c r="D17" s="389"/>
      <c r="E17" s="387"/>
    </row>
    <row r="18" spans="1:5" ht="13.5" customHeight="1">
      <c r="A18" s="387"/>
      <c r="B18" s="390"/>
      <c r="C18" s="389"/>
      <c r="D18" s="389"/>
      <c r="E18" s="387"/>
    </row>
    <row r="19" spans="1:5" ht="13.5" customHeight="1">
      <c r="A19" s="387"/>
      <c r="B19" s="390"/>
      <c r="C19" s="389"/>
      <c r="D19" s="389"/>
      <c r="E19" s="387"/>
    </row>
    <row r="20" spans="1:5" ht="13.5" customHeight="1">
      <c r="A20" s="387"/>
      <c r="B20" s="390"/>
      <c r="C20" s="389"/>
      <c r="D20" s="389"/>
      <c r="E20" s="387"/>
    </row>
    <row r="21" spans="1:5" ht="13.5" customHeight="1">
      <c r="A21" s="387"/>
      <c r="B21" s="390"/>
      <c r="C21" s="389"/>
      <c r="D21" s="389"/>
      <c r="E21" s="387"/>
    </row>
    <row r="22" spans="1:5" ht="13.5" customHeight="1">
      <c r="A22" s="387"/>
      <c r="B22" s="390"/>
      <c r="C22" s="389"/>
      <c r="D22" s="389"/>
      <c r="E22" s="387"/>
    </row>
    <row r="23" spans="1:5" ht="13.5" customHeight="1">
      <c r="A23" s="387"/>
      <c r="B23" s="390"/>
      <c r="C23" s="389"/>
      <c r="D23" s="389"/>
      <c r="E23" s="387"/>
    </row>
    <row r="24" spans="1:5" ht="13.5" customHeight="1">
      <c r="A24" s="387"/>
      <c r="B24" s="390"/>
      <c r="C24" s="389"/>
      <c r="D24" s="389"/>
      <c r="E24" s="387"/>
    </row>
    <row r="25" spans="1:5" ht="13.5" customHeight="1">
      <c r="A25" s="387"/>
      <c r="B25" s="390"/>
      <c r="C25" s="389"/>
      <c r="D25" s="389"/>
      <c r="E25" s="387"/>
    </row>
    <row r="26" spans="1:5" ht="13.5" customHeight="1">
      <c r="A26" s="387"/>
      <c r="B26" s="390"/>
      <c r="C26" s="389"/>
      <c r="D26" s="389"/>
      <c r="E26" s="387"/>
    </row>
    <row r="27" spans="1:5" ht="13.5" customHeight="1">
      <c r="A27" s="387"/>
      <c r="B27" s="390"/>
      <c r="C27" s="389"/>
      <c r="D27" s="389"/>
      <c r="E27" s="387"/>
    </row>
    <row r="28" spans="1:5" ht="13.5" customHeight="1">
      <c r="A28" s="387"/>
      <c r="B28" s="390"/>
      <c r="C28" s="389"/>
      <c r="D28" s="389"/>
      <c r="E28" s="387"/>
    </row>
    <row r="29" spans="1:5" ht="13.5" customHeight="1">
      <c r="A29" s="387"/>
      <c r="B29" s="390"/>
      <c r="C29" s="389"/>
      <c r="D29" s="389"/>
      <c r="E29" s="387"/>
    </row>
    <row r="30" spans="1:5" ht="13.5" customHeight="1">
      <c r="A30" s="387"/>
      <c r="B30" s="390"/>
      <c r="C30" s="389"/>
      <c r="D30" s="389"/>
      <c r="E30" s="387"/>
    </row>
    <row r="31" spans="1:5" ht="13.5" customHeight="1">
      <c r="A31" s="387"/>
      <c r="B31" s="390"/>
      <c r="C31" s="389"/>
      <c r="D31" s="389"/>
      <c r="E31" s="387"/>
    </row>
    <row r="32" spans="1:5" ht="13.5" customHeight="1">
      <c r="A32" s="387"/>
      <c r="B32" s="390"/>
      <c r="C32" s="389"/>
      <c r="D32" s="389"/>
      <c r="E32" s="387"/>
    </row>
    <row r="33" spans="1:5" ht="13.5" customHeight="1">
      <c r="A33" s="387"/>
      <c r="B33" s="390"/>
      <c r="C33" s="389"/>
      <c r="D33" s="389"/>
      <c r="E33" s="387"/>
    </row>
    <row r="34" spans="1:5" ht="13.5" customHeight="1">
      <c r="A34" s="387"/>
      <c r="B34" s="390"/>
      <c r="C34" s="389"/>
      <c r="D34" s="389"/>
      <c r="E34" s="387"/>
    </row>
    <row r="35" spans="1:5" ht="13.5" customHeight="1">
      <c r="A35" s="387"/>
      <c r="B35" s="390"/>
      <c r="C35" s="389"/>
      <c r="D35" s="389"/>
      <c r="E35" s="387"/>
    </row>
    <row r="36" spans="1:5" ht="13.5" customHeight="1">
      <c r="A36" s="387"/>
      <c r="B36" s="390"/>
      <c r="C36" s="389"/>
      <c r="D36" s="389"/>
      <c r="E36" s="387"/>
    </row>
    <row r="37" spans="1:5" ht="13.5" customHeight="1">
      <c r="A37" s="387"/>
      <c r="B37" s="390"/>
      <c r="C37" s="389"/>
      <c r="D37" s="389"/>
      <c r="E37" s="387"/>
    </row>
    <row r="38" spans="1:5" ht="13.5" customHeight="1">
      <c r="A38" s="387"/>
      <c r="B38" s="390"/>
      <c r="C38" s="389"/>
      <c r="D38" s="389"/>
      <c r="E38" s="387"/>
    </row>
    <row r="39" spans="1:5" ht="13.5" customHeight="1">
      <c r="A39" s="387"/>
      <c r="B39" s="390"/>
      <c r="C39" s="389"/>
      <c r="D39" s="389"/>
      <c r="E39" s="387"/>
    </row>
    <row r="40" spans="1:5" ht="13.5" customHeight="1">
      <c r="A40" s="387"/>
      <c r="B40" s="390"/>
      <c r="C40" s="394"/>
      <c r="D40" s="395"/>
      <c r="E40" s="387"/>
    </row>
    <row r="41" spans="1:5" ht="13.5" customHeight="1">
      <c r="A41" s="387"/>
      <c r="B41" s="390"/>
      <c r="C41" s="396"/>
      <c r="D41" s="395"/>
      <c r="E41" s="387"/>
    </row>
    <row r="42" spans="1:5" ht="18.75" customHeight="1">
      <c r="A42" s="387"/>
      <c r="B42" s="434" t="s">
        <v>347</v>
      </c>
      <c r="C42" s="435"/>
      <c r="D42" s="436"/>
      <c r="E42" s="387"/>
    </row>
    <row r="43" spans="1:5" ht="9" customHeight="1">
      <c r="A43" s="387"/>
      <c r="B43" s="440"/>
      <c r="C43" s="441"/>
      <c r="D43" s="442"/>
      <c r="E43" s="387"/>
    </row>
    <row r="44" spans="1:5" ht="13.5" customHeight="1">
      <c r="A44" s="387"/>
      <c r="B44" s="440"/>
      <c r="C44" s="437"/>
      <c r="D44" s="443" t="s">
        <v>343</v>
      </c>
      <c r="E44" s="387"/>
    </row>
    <row r="45" spans="1:5" ht="13.5" customHeight="1">
      <c r="A45" s="387"/>
      <c r="B45" s="440"/>
      <c r="C45" s="449"/>
      <c r="D45" s="448" t="s">
        <v>344</v>
      </c>
      <c r="E45" s="387"/>
    </row>
    <row r="46" spans="1:5" ht="13.5" customHeight="1">
      <c r="A46" s="387"/>
      <c r="B46" s="440"/>
      <c r="C46" s="444"/>
      <c r="D46" s="442"/>
      <c r="E46" s="387"/>
    </row>
    <row r="47" spans="1:5" ht="13.5" customHeight="1">
      <c r="A47" s="387"/>
      <c r="B47" s="440"/>
      <c r="C47" s="438"/>
      <c r="D47" s="443" t="s">
        <v>345</v>
      </c>
      <c r="E47" s="387"/>
    </row>
    <row r="48" spans="1:5" ht="13.5" customHeight="1">
      <c r="A48" s="387"/>
      <c r="B48" s="440"/>
      <c r="C48" s="441"/>
      <c r="D48" s="689" t="s">
        <v>344</v>
      </c>
      <c r="E48" s="387"/>
    </row>
    <row r="49" spans="1:5" ht="13.5" customHeight="1">
      <c r="A49" s="387"/>
      <c r="B49" s="440"/>
      <c r="C49" s="441"/>
      <c r="D49" s="442"/>
      <c r="E49" s="387"/>
    </row>
    <row r="50" spans="1:5" ht="13.5" customHeight="1">
      <c r="A50" s="387"/>
      <c r="B50" s="440"/>
      <c r="C50" s="439"/>
      <c r="D50" s="443" t="s">
        <v>346</v>
      </c>
      <c r="E50" s="387"/>
    </row>
    <row r="51" spans="1:5" ht="13.5" customHeight="1">
      <c r="A51" s="387"/>
      <c r="B51" s="440"/>
      <c r="C51" s="441"/>
      <c r="D51" s="689" t="s">
        <v>455</v>
      </c>
      <c r="E51" s="387"/>
    </row>
    <row r="52" spans="1:5" ht="25.5" customHeight="1">
      <c r="A52" s="387"/>
      <c r="B52" s="445"/>
      <c r="C52" s="446"/>
      <c r="D52" s="447"/>
      <c r="E52" s="387"/>
    </row>
    <row r="53" spans="1:5">
      <c r="A53" s="387"/>
      <c r="B53" s="390"/>
      <c r="C53" s="396"/>
      <c r="D53" s="395"/>
      <c r="E53" s="387"/>
    </row>
    <row r="54" spans="1:5" ht="94.5" customHeight="1">
      <c r="A54" s="387"/>
      <c r="B54" s="390"/>
      <c r="C54" s="396"/>
      <c r="D54" s="395"/>
      <c r="E54" s="387"/>
    </row>
    <row r="65" ht="8.25" customHeight="1"/>
    <row r="67" ht="9" customHeight="1"/>
    <row r="68" ht="8.25" customHeight="1"/>
    <row r="69" ht="9.75" customHeight="1"/>
    <row r="71" ht="4.5" customHeight="1"/>
  </sheetData>
  <customSheetViews>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2">
    <mergeCell ref="C2:D2"/>
    <mergeCell ref="C1:D1"/>
  </mergeCells>
  <phoneticPr fontId="5" type="noConversion"/>
  <hyperlinks>
    <hyperlink ref="D45" r:id="rId4"/>
    <hyperlink ref="D51" r:id="rId5"/>
    <hyperlink ref="D48" r:id="rId6"/>
  </hyperlinks>
  <printOptions horizontalCentered="1"/>
  <pageMargins left="0.15748031496062992" right="0.15748031496062992" top="0.19685039370078741" bottom="0.19685039370078741"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sheetPr codeName="Folha21" enableFormatConditionsCalculation="0">
    <tabColor theme="9"/>
  </sheetPr>
  <dimension ref="A1:P55"/>
  <sheetViews>
    <sheetView showRuler="0" zoomScaleNormal="100" workbookViewId="0"/>
  </sheetViews>
  <sheetFormatPr defaultRowHeight="12.75"/>
  <cols>
    <col min="1" max="1" width="1" style="39" customWidth="1"/>
    <col min="2" max="2" width="2.5703125" style="39" customWidth="1"/>
    <col min="3" max="3" width="3" style="39" customWidth="1"/>
    <col min="4" max="4" width="6" style="39" customWidth="1"/>
    <col min="5" max="5" width="10.7109375" style="39" customWidth="1"/>
    <col min="6" max="6" width="0.5703125" style="39" customWidth="1"/>
    <col min="7" max="7" width="13" style="39" customWidth="1"/>
    <col min="8" max="8" width="5.5703125" style="39" customWidth="1"/>
    <col min="9" max="9" width="2.5703125" style="39" customWidth="1"/>
    <col min="10" max="10" width="20.7109375" style="39" customWidth="1"/>
    <col min="11" max="11" width="11.7109375" style="39" customWidth="1"/>
    <col min="12" max="12" width="18.5703125" style="39" customWidth="1"/>
    <col min="13" max="13" width="2.7109375" style="39" customWidth="1"/>
    <col min="14" max="14" width="2.42578125" style="39" customWidth="1"/>
    <col min="15" max="15" width="1" style="39" customWidth="1"/>
    <col min="16" max="16384" width="9.140625" style="39"/>
  </cols>
  <sheetData>
    <row r="1" spans="1:15" ht="13.5" customHeight="1">
      <c r="A1" s="36"/>
      <c r="B1" s="1544" t="s">
        <v>333</v>
      </c>
      <c r="C1" s="1545"/>
      <c r="D1" s="1545"/>
      <c r="E1" s="1545"/>
      <c r="F1" s="37"/>
      <c r="G1" s="37"/>
      <c r="H1" s="37"/>
      <c r="I1" s="37"/>
      <c r="J1" s="37"/>
      <c r="K1" s="37"/>
      <c r="L1" s="37"/>
      <c r="M1" s="381"/>
      <c r="N1" s="381"/>
      <c r="O1" s="38"/>
    </row>
    <row r="2" spans="1:15" ht="8.25" customHeight="1">
      <c r="A2" s="36"/>
      <c r="B2" s="386"/>
      <c r="C2" s="382"/>
      <c r="D2" s="382"/>
      <c r="E2" s="382"/>
      <c r="F2" s="382"/>
      <c r="G2" s="382"/>
      <c r="H2" s="383"/>
      <c r="I2" s="383"/>
      <c r="J2" s="383"/>
      <c r="K2" s="383"/>
      <c r="L2" s="383"/>
      <c r="M2" s="383"/>
      <c r="N2" s="384"/>
      <c r="O2" s="40"/>
    </row>
    <row r="3" spans="1:15" s="44" customFormat="1" ht="11.25" customHeight="1">
      <c r="A3" s="41"/>
      <c r="B3" s="42"/>
      <c r="C3" s="1546" t="s">
        <v>54</v>
      </c>
      <c r="D3" s="1546"/>
      <c r="E3" s="1546"/>
      <c r="F3" s="1546"/>
      <c r="G3" s="1546"/>
      <c r="H3" s="1546"/>
      <c r="I3" s="1546"/>
      <c r="J3" s="1546"/>
      <c r="K3" s="1546"/>
      <c r="L3" s="1546"/>
      <c r="M3" s="1546"/>
      <c r="N3" s="385"/>
      <c r="O3" s="43"/>
    </row>
    <row r="4" spans="1:15" s="44" customFormat="1" ht="11.25">
      <c r="A4" s="41"/>
      <c r="B4" s="42"/>
      <c r="C4" s="1546"/>
      <c r="D4" s="1546"/>
      <c r="E4" s="1546"/>
      <c r="F4" s="1546"/>
      <c r="G4" s="1546"/>
      <c r="H4" s="1546"/>
      <c r="I4" s="1546"/>
      <c r="J4" s="1546"/>
      <c r="K4" s="1546"/>
      <c r="L4" s="1546"/>
      <c r="M4" s="1546"/>
      <c r="N4" s="385"/>
      <c r="O4" s="43"/>
    </row>
    <row r="5" spans="1:15" s="44" customFormat="1" ht="3" customHeight="1">
      <c r="A5" s="41"/>
      <c r="B5" s="42"/>
      <c r="C5" s="45"/>
      <c r="D5" s="45"/>
      <c r="E5" s="45"/>
      <c r="F5" s="45"/>
      <c r="G5" s="45"/>
      <c r="H5" s="45"/>
      <c r="I5" s="45"/>
      <c r="J5" s="42"/>
      <c r="K5" s="42"/>
      <c r="L5" s="42"/>
      <c r="M5" s="46"/>
      <c r="N5" s="385"/>
      <c r="O5" s="43"/>
    </row>
    <row r="6" spans="1:15" s="44" customFormat="1" ht="18" customHeight="1">
      <c r="A6" s="41"/>
      <c r="B6" s="42"/>
      <c r="C6" s="47"/>
      <c r="D6" s="1536" t="s">
        <v>412</v>
      </c>
      <c r="E6" s="1536"/>
      <c r="F6" s="1536"/>
      <c r="G6" s="1536"/>
      <c r="H6" s="1536"/>
      <c r="I6" s="1536"/>
      <c r="J6" s="1536"/>
      <c r="K6" s="1536"/>
      <c r="L6" s="1536"/>
      <c r="M6" s="1536"/>
      <c r="N6" s="385"/>
      <c r="O6" s="43"/>
    </row>
    <row r="7" spans="1:15" s="44" customFormat="1" ht="3" customHeight="1">
      <c r="A7" s="41"/>
      <c r="B7" s="42"/>
      <c r="C7" s="45"/>
      <c r="D7" s="45"/>
      <c r="E7" s="45"/>
      <c r="F7" s="45"/>
      <c r="G7" s="45"/>
      <c r="H7" s="45"/>
      <c r="I7" s="45"/>
      <c r="J7" s="42"/>
      <c r="K7" s="42"/>
      <c r="L7" s="42"/>
      <c r="M7" s="46"/>
      <c r="N7" s="385"/>
      <c r="O7" s="43"/>
    </row>
    <row r="8" spans="1:15" s="44" customFormat="1" ht="92.25" customHeight="1">
      <c r="A8" s="41"/>
      <c r="B8" s="42"/>
      <c r="C8" s="45"/>
      <c r="D8" s="1543" t="s">
        <v>413</v>
      </c>
      <c r="E8" s="1536"/>
      <c r="F8" s="1536"/>
      <c r="G8" s="1536"/>
      <c r="H8" s="1536"/>
      <c r="I8" s="1536"/>
      <c r="J8" s="1536"/>
      <c r="K8" s="1536"/>
      <c r="L8" s="1536"/>
      <c r="M8" s="1536"/>
      <c r="N8" s="385"/>
      <c r="O8" s="43"/>
    </row>
    <row r="9" spans="1:15" s="44" customFormat="1" ht="3" customHeight="1">
      <c r="A9" s="41"/>
      <c r="B9" s="42"/>
      <c r="C9" s="45"/>
      <c r="D9" s="45"/>
      <c r="E9" s="45"/>
      <c r="F9" s="45"/>
      <c r="G9" s="45"/>
      <c r="H9" s="45"/>
      <c r="I9" s="45"/>
      <c r="J9" s="42"/>
      <c r="K9" s="42"/>
      <c r="L9" s="42"/>
      <c r="M9" s="46"/>
      <c r="N9" s="385"/>
      <c r="O9" s="43"/>
    </row>
    <row r="10" spans="1:15" s="44" customFormat="1" ht="67.5" customHeight="1">
      <c r="A10" s="41"/>
      <c r="B10" s="42"/>
      <c r="C10" s="45"/>
      <c r="D10" s="1547" t="s">
        <v>414</v>
      </c>
      <c r="E10" s="1547"/>
      <c r="F10" s="1547"/>
      <c r="G10" s="1547"/>
      <c r="H10" s="1547"/>
      <c r="I10" s="1547"/>
      <c r="J10" s="1547"/>
      <c r="K10" s="1547"/>
      <c r="L10" s="1547"/>
      <c r="M10" s="1547"/>
      <c r="N10" s="385"/>
      <c r="O10" s="43"/>
    </row>
    <row r="11" spans="1:15" s="44" customFormat="1" ht="3" customHeight="1">
      <c r="A11" s="41"/>
      <c r="B11" s="42"/>
      <c r="C11" s="45"/>
      <c r="D11" s="259"/>
      <c r="E11" s="259"/>
      <c r="F11" s="259"/>
      <c r="G11" s="259"/>
      <c r="H11" s="259"/>
      <c r="I11" s="259"/>
      <c r="J11" s="259"/>
      <c r="K11" s="259"/>
      <c r="L11" s="259"/>
      <c r="M11" s="259"/>
      <c r="N11" s="385"/>
      <c r="O11" s="43"/>
    </row>
    <row r="12" spans="1:15" s="44" customFormat="1" ht="53.25" customHeight="1">
      <c r="A12" s="41"/>
      <c r="B12" s="42"/>
      <c r="C12" s="45"/>
      <c r="D12" s="1536" t="s">
        <v>415</v>
      </c>
      <c r="E12" s="1536"/>
      <c r="F12" s="1536"/>
      <c r="G12" s="1536"/>
      <c r="H12" s="1536"/>
      <c r="I12" s="1536"/>
      <c r="J12" s="1536"/>
      <c r="K12" s="1536"/>
      <c r="L12" s="1536"/>
      <c r="M12" s="1536"/>
      <c r="N12" s="385"/>
      <c r="O12" s="43"/>
    </row>
    <row r="13" spans="1:15" s="44" customFormat="1" ht="3" customHeight="1">
      <c r="A13" s="41"/>
      <c r="B13" s="42"/>
      <c r="C13" s="45"/>
      <c r="D13" s="259"/>
      <c r="E13" s="259"/>
      <c r="F13" s="259"/>
      <c r="G13" s="259"/>
      <c r="H13" s="259"/>
      <c r="I13" s="259"/>
      <c r="J13" s="259"/>
      <c r="K13" s="259"/>
      <c r="L13" s="259"/>
      <c r="M13" s="259"/>
      <c r="N13" s="385"/>
      <c r="O13" s="43"/>
    </row>
    <row r="14" spans="1:15" s="44" customFormat="1" ht="23.25" customHeight="1">
      <c r="A14" s="41"/>
      <c r="B14" s="42"/>
      <c r="C14" s="45"/>
      <c r="D14" s="1536" t="s">
        <v>416</v>
      </c>
      <c r="E14" s="1536"/>
      <c r="F14" s="1536"/>
      <c r="G14" s="1536"/>
      <c r="H14" s="1536"/>
      <c r="I14" s="1536"/>
      <c r="J14" s="1536"/>
      <c r="K14" s="1536"/>
      <c r="L14" s="1536"/>
      <c r="M14" s="1536"/>
      <c r="N14" s="385"/>
      <c r="O14" s="43"/>
    </row>
    <row r="15" spans="1:15" s="44" customFormat="1" ht="3" customHeight="1">
      <c r="A15" s="41"/>
      <c r="B15" s="42"/>
      <c r="C15" s="45"/>
      <c r="D15" s="259"/>
      <c r="E15" s="259"/>
      <c r="F15" s="259"/>
      <c r="G15" s="259"/>
      <c r="H15" s="259"/>
      <c r="I15" s="259"/>
      <c r="J15" s="259"/>
      <c r="K15" s="259"/>
      <c r="L15" s="259"/>
      <c r="M15" s="259"/>
      <c r="N15" s="385"/>
      <c r="O15" s="43"/>
    </row>
    <row r="16" spans="1:15" s="44" customFormat="1" ht="23.25" customHeight="1">
      <c r="A16" s="41"/>
      <c r="B16" s="42"/>
      <c r="C16" s="45"/>
      <c r="D16" s="1536" t="s">
        <v>417</v>
      </c>
      <c r="E16" s="1536"/>
      <c r="F16" s="1536"/>
      <c r="G16" s="1536"/>
      <c r="H16" s="1536"/>
      <c r="I16" s="1536"/>
      <c r="J16" s="1536"/>
      <c r="K16" s="1536"/>
      <c r="L16" s="1536"/>
      <c r="M16" s="1536"/>
      <c r="N16" s="385"/>
      <c r="O16" s="43"/>
    </row>
    <row r="17" spans="1:15" s="44" customFormat="1" ht="3" customHeight="1">
      <c r="A17" s="41"/>
      <c r="B17" s="42"/>
      <c r="C17" s="45"/>
      <c r="D17" s="259"/>
      <c r="E17" s="259"/>
      <c r="F17" s="259"/>
      <c r="G17" s="259"/>
      <c r="H17" s="259"/>
      <c r="I17" s="259"/>
      <c r="J17" s="259"/>
      <c r="K17" s="259"/>
      <c r="L17" s="259"/>
      <c r="M17" s="259"/>
      <c r="N17" s="385"/>
      <c r="O17" s="43"/>
    </row>
    <row r="18" spans="1:15" s="44" customFormat="1" ht="23.25" customHeight="1">
      <c r="A18" s="41"/>
      <c r="B18" s="42"/>
      <c r="C18" s="45"/>
      <c r="D18" s="1543" t="s">
        <v>418</v>
      </c>
      <c r="E18" s="1536"/>
      <c r="F18" s="1536"/>
      <c r="G18" s="1536"/>
      <c r="H18" s="1536"/>
      <c r="I18" s="1536"/>
      <c r="J18" s="1536"/>
      <c r="K18" s="1536"/>
      <c r="L18" s="1536"/>
      <c r="M18" s="1536"/>
      <c r="N18" s="385"/>
      <c r="O18" s="43"/>
    </row>
    <row r="19" spans="1:15" s="44" customFormat="1" ht="3" customHeight="1">
      <c r="A19" s="41"/>
      <c r="B19" s="42"/>
      <c r="C19" s="45"/>
      <c r="D19" s="259"/>
      <c r="E19" s="259"/>
      <c r="F19" s="259"/>
      <c r="G19" s="259"/>
      <c r="H19" s="259"/>
      <c r="I19" s="259"/>
      <c r="J19" s="259"/>
      <c r="K19" s="259"/>
      <c r="L19" s="259"/>
      <c r="M19" s="259"/>
      <c r="N19" s="385"/>
      <c r="O19" s="43"/>
    </row>
    <row r="20" spans="1:15" s="44" customFormat="1" ht="14.25" customHeight="1">
      <c r="A20" s="41"/>
      <c r="B20" s="42"/>
      <c r="C20" s="45"/>
      <c r="D20" s="1536" t="s">
        <v>419</v>
      </c>
      <c r="E20" s="1536"/>
      <c r="F20" s="1536"/>
      <c r="G20" s="1536"/>
      <c r="H20" s="1536"/>
      <c r="I20" s="1536"/>
      <c r="J20" s="1536"/>
      <c r="K20" s="1536"/>
      <c r="L20" s="1536"/>
      <c r="M20" s="1536"/>
      <c r="N20" s="385"/>
      <c r="O20" s="43"/>
    </row>
    <row r="21" spans="1:15" s="44" customFormat="1" ht="3" customHeight="1">
      <c r="A21" s="41"/>
      <c r="B21" s="42"/>
      <c r="C21" s="45"/>
      <c r="D21" s="259"/>
      <c r="E21" s="259"/>
      <c r="F21" s="259"/>
      <c r="G21" s="259"/>
      <c r="H21" s="259"/>
      <c r="I21" s="259"/>
      <c r="J21" s="259"/>
      <c r="K21" s="259"/>
      <c r="L21" s="259"/>
      <c r="M21" s="259"/>
      <c r="N21" s="385"/>
      <c r="O21" s="43"/>
    </row>
    <row r="22" spans="1:15" s="44" customFormat="1" ht="32.25" customHeight="1">
      <c r="A22" s="41"/>
      <c r="B22" s="42"/>
      <c r="C22" s="45"/>
      <c r="D22" s="1536" t="s">
        <v>420</v>
      </c>
      <c r="E22" s="1536"/>
      <c r="F22" s="1536"/>
      <c r="G22" s="1536"/>
      <c r="H22" s="1536"/>
      <c r="I22" s="1536"/>
      <c r="J22" s="1536"/>
      <c r="K22" s="1536"/>
      <c r="L22" s="1536"/>
      <c r="M22" s="1536"/>
      <c r="N22" s="385"/>
      <c r="O22" s="43"/>
    </row>
    <row r="23" spans="1:15" s="44" customFormat="1" ht="3" customHeight="1">
      <c r="A23" s="41"/>
      <c r="B23" s="42"/>
      <c r="C23" s="45"/>
      <c r="D23" s="259"/>
      <c r="E23" s="259"/>
      <c r="F23" s="259"/>
      <c r="G23" s="259"/>
      <c r="H23" s="259"/>
      <c r="I23" s="259"/>
      <c r="J23" s="259"/>
      <c r="K23" s="259"/>
      <c r="L23" s="259"/>
      <c r="M23" s="259"/>
      <c r="N23" s="385"/>
      <c r="O23" s="43"/>
    </row>
    <row r="24" spans="1:15" s="44" customFormat="1" ht="81.75" customHeight="1">
      <c r="A24" s="41"/>
      <c r="B24" s="42"/>
      <c r="C24" s="45"/>
      <c r="D24" s="1536" t="s">
        <v>316</v>
      </c>
      <c r="E24" s="1536"/>
      <c r="F24" s="1536"/>
      <c r="G24" s="1536"/>
      <c r="H24" s="1536"/>
      <c r="I24" s="1536"/>
      <c r="J24" s="1536"/>
      <c r="K24" s="1536"/>
      <c r="L24" s="1536"/>
      <c r="M24" s="1536"/>
      <c r="N24" s="385"/>
      <c r="O24" s="43"/>
    </row>
    <row r="25" spans="1:15" s="44" customFormat="1" ht="3" customHeight="1">
      <c r="A25" s="41"/>
      <c r="B25" s="42"/>
      <c r="C25" s="45"/>
      <c r="D25" s="259"/>
      <c r="E25" s="259"/>
      <c r="F25" s="259"/>
      <c r="G25" s="259"/>
      <c r="H25" s="259"/>
      <c r="I25" s="259"/>
      <c r="J25" s="259"/>
      <c r="K25" s="259"/>
      <c r="L25" s="259"/>
      <c r="M25" s="259"/>
      <c r="N25" s="385"/>
      <c r="O25" s="43"/>
    </row>
    <row r="26" spans="1:15" s="44" customFormat="1" ht="105.75" customHeight="1">
      <c r="A26" s="41"/>
      <c r="B26" s="42"/>
      <c r="C26" s="45"/>
      <c r="D26" s="1540" t="s">
        <v>465</v>
      </c>
      <c r="E26" s="1540"/>
      <c r="F26" s="1540"/>
      <c r="G26" s="1540"/>
      <c r="H26" s="1540"/>
      <c r="I26" s="1540"/>
      <c r="J26" s="1540"/>
      <c r="K26" s="1540"/>
      <c r="L26" s="1540"/>
      <c r="M26" s="1540"/>
      <c r="N26" s="385"/>
      <c r="O26" s="43"/>
    </row>
    <row r="27" spans="1:15" s="44" customFormat="1" ht="3" customHeight="1">
      <c r="A27" s="41"/>
      <c r="B27" s="42"/>
      <c r="C27" s="45"/>
      <c r="D27" s="56"/>
      <c r="E27" s="56"/>
      <c r="F27" s="56"/>
      <c r="G27" s="56"/>
      <c r="H27" s="56"/>
      <c r="I27" s="56"/>
      <c r="J27" s="57"/>
      <c r="K27" s="57"/>
      <c r="L27" s="57"/>
      <c r="M27" s="58"/>
      <c r="N27" s="385"/>
      <c r="O27" s="43"/>
    </row>
    <row r="28" spans="1:15" s="44" customFormat="1" ht="57" customHeight="1">
      <c r="A28" s="41"/>
      <c r="B28" s="42"/>
      <c r="C28" s="47"/>
      <c r="D28" s="1536" t="s">
        <v>53</v>
      </c>
      <c r="E28" s="1537"/>
      <c r="F28" s="1537"/>
      <c r="G28" s="1537"/>
      <c r="H28" s="1537"/>
      <c r="I28" s="1537"/>
      <c r="J28" s="1537"/>
      <c r="K28" s="1537"/>
      <c r="L28" s="1537"/>
      <c r="M28" s="1537"/>
      <c r="N28" s="385"/>
      <c r="O28" s="43"/>
    </row>
    <row r="29" spans="1:15" s="44" customFormat="1" ht="3" customHeight="1">
      <c r="A29" s="41"/>
      <c r="B29" s="42"/>
      <c r="C29" s="47"/>
      <c r="D29" s="260"/>
      <c r="E29" s="260"/>
      <c r="F29" s="260"/>
      <c r="G29" s="260"/>
      <c r="H29" s="260"/>
      <c r="I29" s="260"/>
      <c r="J29" s="260"/>
      <c r="K29" s="260"/>
      <c r="L29" s="260"/>
      <c r="M29" s="260"/>
      <c r="N29" s="385"/>
      <c r="O29" s="43"/>
    </row>
    <row r="30" spans="1:15" s="44" customFormat="1" ht="34.5" customHeight="1">
      <c r="A30" s="41"/>
      <c r="B30" s="42"/>
      <c r="C30" s="47"/>
      <c r="D30" s="1536" t="s">
        <v>52</v>
      </c>
      <c r="E30" s="1537"/>
      <c r="F30" s="1537"/>
      <c r="G30" s="1537"/>
      <c r="H30" s="1537"/>
      <c r="I30" s="1537"/>
      <c r="J30" s="1537"/>
      <c r="K30" s="1537"/>
      <c r="L30" s="1537"/>
      <c r="M30" s="1537"/>
      <c r="N30" s="385"/>
      <c r="O30" s="43"/>
    </row>
    <row r="31" spans="1:15" s="44" customFormat="1" ht="30.75" customHeight="1">
      <c r="A31" s="41"/>
      <c r="B31" s="42"/>
      <c r="C31" s="49"/>
      <c r="D31" s="92"/>
      <c r="E31" s="92"/>
      <c r="F31" s="92"/>
      <c r="G31" s="92"/>
      <c r="H31" s="92"/>
      <c r="I31" s="92"/>
      <c r="J31" s="92"/>
      <c r="K31" s="92"/>
      <c r="L31" s="92"/>
      <c r="M31" s="92"/>
      <c r="N31" s="385"/>
      <c r="O31" s="43"/>
    </row>
    <row r="32" spans="1:15" s="44" customFormat="1" ht="13.5" customHeight="1">
      <c r="A32" s="41"/>
      <c r="B32" s="42"/>
      <c r="C32" s="49"/>
      <c r="D32" s="373"/>
      <c r="E32" s="373"/>
      <c r="F32" s="373"/>
      <c r="G32" s="374"/>
      <c r="H32" s="375" t="s">
        <v>17</v>
      </c>
      <c r="I32" s="372"/>
      <c r="J32" s="52"/>
      <c r="K32" s="374"/>
      <c r="L32" s="375" t="s">
        <v>24</v>
      </c>
      <c r="M32" s="372"/>
      <c r="N32" s="385"/>
      <c r="O32" s="43"/>
    </row>
    <row r="33" spans="1:16" s="44" customFormat="1" ht="6" customHeight="1">
      <c r="A33" s="41"/>
      <c r="B33" s="42"/>
      <c r="C33" s="49"/>
      <c r="D33" s="376"/>
      <c r="E33" s="50"/>
      <c r="F33" s="50"/>
      <c r="G33" s="52"/>
      <c r="H33" s="51"/>
      <c r="I33" s="52"/>
      <c r="J33" s="52"/>
      <c r="K33" s="378"/>
      <c r="L33" s="379"/>
      <c r="M33" s="52"/>
      <c r="N33" s="385"/>
      <c r="O33" s="43"/>
    </row>
    <row r="34" spans="1:16" s="44" customFormat="1" ht="11.25">
      <c r="A34" s="41"/>
      <c r="B34" s="42"/>
      <c r="C34" s="48"/>
      <c r="D34" s="377" t="s">
        <v>44</v>
      </c>
      <c r="E34" s="50" t="s">
        <v>36</v>
      </c>
      <c r="F34" s="50"/>
      <c r="G34" s="50"/>
      <c r="H34" s="51"/>
      <c r="I34" s="50"/>
      <c r="J34" s="52"/>
      <c r="K34" s="380"/>
      <c r="L34" s="52"/>
      <c r="M34" s="52"/>
      <c r="N34" s="385"/>
      <c r="O34" s="43"/>
    </row>
    <row r="35" spans="1:16" s="44" customFormat="1" ht="11.25" customHeight="1">
      <c r="A35" s="41"/>
      <c r="B35" s="42"/>
      <c r="C35" s="49"/>
      <c r="D35" s="377" t="s">
        <v>3</v>
      </c>
      <c r="E35" s="50" t="s">
        <v>37</v>
      </c>
      <c r="F35" s="50"/>
      <c r="G35" s="52"/>
      <c r="H35" s="51"/>
      <c r="I35" s="52"/>
      <c r="J35" s="52"/>
      <c r="K35" s="380"/>
      <c r="L35" s="1123">
        <f>+capa!D55</f>
        <v>41912</v>
      </c>
      <c r="M35" s="1122" t="s">
        <v>650</v>
      </c>
      <c r="N35" s="385"/>
      <c r="O35" s="43"/>
    </row>
    <row r="36" spans="1:16" s="44" customFormat="1" ht="11.25">
      <c r="A36" s="41"/>
      <c r="B36" s="42"/>
      <c r="C36" s="49"/>
      <c r="D36" s="377" t="s">
        <v>40</v>
      </c>
      <c r="E36" s="50" t="s">
        <v>39</v>
      </c>
      <c r="F36" s="50"/>
      <c r="G36" s="52"/>
      <c r="H36" s="51"/>
      <c r="I36" s="52"/>
      <c r="J36" s="52"/>
      <c r="K36" s="380"/>
      <c r="L36" s="52"/>
      <c r="M36" s="52"/>
      <c r="N36" s="385"/>
      <c r="O36" s="43"/>
    </row>
    <row r="37" spans="1:16" s="44" customFormat="1" ht="12.75" customHeight="1">
      <c r="A37" s="41"/>
      <c r="B37" s="42"/>
      <c r="C37" s="48"/>
      <c r="D37" s="377" t="s">
        <v>41</v>
      </c>
      <c r="E37" s="50" t="s">
        <v>20</v>
      </c>
      <c r="F37" s="50"/>
      <c r="G37" s="50"/>
      <c r="H37" s="51"/>
      <c r="I37" s="50"/>
      <c r="J37" s="52"/>
      <c r="K37" s="1541" t="s">
        <v>651</v>
      </c>
      <c r="L37" s="1542"/>
      <c r="M37" s="1542"/>
      <c r="N37" s="385"/>
      <c r="O37" s="43"/>
    </row>
    <row r="38" spans="1:16" s="44" customFormat="1" ht="11.25">
      <c r="A38" s="41"/>
      <c r="B38" s="42"/>
      <c r="C38" s="48"/>
      <c r="D38" s="377" t="s">
        <v>15</v>
      </c>
      <c r="E38" s="50" t="s">
        <v>5</v>
      </c>
      <c r="F38" s="50"/>
      <c r="G38" s="50"/>
      <c r="H38" s="51"/>
      <c r="I38" s="50"/>
      <c r="J38" s="52"/>
      <c r="K38" s="1541"/>
      <c r="L38" s="1542"/>
      <c r="M38" s="1542"/>
      <c r="N38" s="385"/>
      <c r="O38" s="43"/>
    </row>
    <row r="39" spans="1:16" s="44" customFormat="1" ht="8.25" customHeight="1">
      <c r="A39" s="41"/>
      <c r="B39" s="42"/>
      <c r="C39" s="42"/>
      <c r="D39" s="42"/>
      <c r="E39" s="42"/>
      <c r="F39" s="42"/>
      <c r="G39" s="42"/>
      <c r="H39" s="42"/>
      <c r="I39" s="42"/>
      <c r="J39" s="42"/>
      <c r="K39" s="37"/>
      <c r="L39" s="42"/>
      <c r="M39" s="42"/>
      <c r="N39" s="385"/>
      <c r="O39" s="43"/>
    </row>
    <row r="40" spans="1:16" ht="13.5" customHeight="1">
      <c r="A40" s="36"/>
      <c r="B40" s="40"/>
      <c r="C40" s="38"/>
      <c r="D40" s="38"/>
      <c r="E40" s="29"/>
      <c r="F40" s="37"/>
      <c r="G40" s="37"/>
      <c r="H40" s="37"/>
      <c r="I40" s="37"/>
      <c r="J40" s="37"/>
      <c r="L40" s="1538">
        <v>41883</v>
      </c>
      <c r="M40" s="1539"/>
      <c r="N40" s="427">
        <v>3</v>
      </c>
      <c r="O40" s="207"/>
      <c r="P40" s="207"/>
    </row>
    <row r="48" spans="1:16">
      <c r="C48" s="934"/>
    </row>
    <row r="51" spans="13:14" ht="8.25" customHeight="1"/>
    <row r="53" spans="13:14" ht="9" customHeight="1">
      <c r="N53" s="44"/>
    </row>
    <row r="54" spans="13:14" ht="8.25" customHeight="1">
      <c r="M54" s="53"/>
      <c r="N54" s="53"/>
    </row>
    <row r="55" spans="13:14" ht="9.75" customHeight="1"/>
  </sheetData>
  <customSheetViews>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7">
    <mergeCell ref="D22:M22"/>
    <mergeCell ref="D18:M18"/>
    <mergeCell ref="B1:E1"/>
    <mergeCell ref="C3:M4"/>
    <mergeCell ref="D20:M20"/>
    <mergeCell ref="D12:M12"/>
    <mergeCell ref="D10:M10"/>
    <mergeCell ref="D6:M6"/>
    <mergeCell ref="D16:M16"/>
    <mergeCell ref="D14:M14"/>
    <mergeCell ref="D8:M8"/>
    <mergeCell ref="D28:M28"/>
    <mergeCell ref="D30:M30"/>
    <mergeCell ref="D24:M24"/>
    <mergeCell ref="L40:M40"/>
    <mergeCell ref="D26:M26"/>
    <mergeCell ref="K37:M38"/>
  </mergeCells>
  <phoneticPr fontId="5"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sheetPr>
    <tabColor theme="5"/>
  </sheetPr>
  <dimension ref="A1:AL77"/>
  <sheetViews>
    <sheetView showRuler="0" workbookViewId="0"/>
  </sheetViews>
  <sheetFormatPr defaultRowHeight="12.75"/>
  <cols>
    <col min="1" max="1" width="1" style="1156" customWidth="1"/>
    <col min="2" max="2" width="2.5703125" style="1156" customWidth="1"/>
    <col min="3" max="3" width="1" style="1156" customWidth="1"/>
    <col min="4" max="4" width="21.85546875" style="1156" customWidth="1"/>
    <col min="5" max="5" width="9.28515625" style="1156" customWidth="1"/>
    <col min="6" max="6" width="5.42578125" style="1156" customWidth="1"/>
    <col min="7" max="7" width="9.28515625" style="1156" customWidth="1"/>
    <col min="8" max="8" width="5.42578125" style="1156" customWidth="1"/>
    <col min="9" max="9" width="9.28515625" style="1156" customWidth="1"/>
    <col min="10" max="10" width="5.42578125" style="1156" customWidth="1"/>
    <col min="11" max="11" width="9.28515625" style="1156" customWidth="1"/>
    <col min="12" max="12" width="5.42578125" style="1156" customWidth="1"/>
    <col min="13" max="13" width="9.28515625" style="1156" customWidth="1"/>
    <col min="14" max="14" width="5.42578125" style="1156" customWidth="1"/>
    <col min="15" max="15" width="2.5703125" style="1156" customWidth="1"/>
    <col min="16" max="16" width="1" style="1156" customWidth="1"/>
    <col min="17" max="17" width="11" style="1156" customWidth="1"/>
    <col min="18" max="18" width="11" style="1155" customWidth="1"/>
    <col min="19" max="20" width="11.28515625" style="1155" customWidth="1"/>
    <col min="21" max="21" width="12.42578125" style="1155" customWidth="1"/>
    <col min="22" max="22" width="10.7109375" style="1155" customWidth="1"/>
    <col min="23" max="23" width="9.140625" style="1155"/>
    <col min="24" max="16384" width="9.140625" style="1156"/>
  </cols>
  <sheetData>
    <row r="1" spans="1:23" ht="13.5" customHeight="1">
      <c r="A1" s="1154"/>
      <c r="B1" s="1295"/>
      <c r="C1" s="1295"/>
      <c r="D1" s="1296"/>
      <c r="E1" s="1295"/>
      <c r="F1" s="1295"/>
      <c r="G1" s="1295"/>
      <c r="H1" s="1295"/>
      <c r="I1" s="1551" t="s">
        <v>438</v>
      </c>
      <c r="J1" s="1551"/>
      <c r="K1" s="1551"/>
      <c r="L1" s="1551"/>
      <c r="M1" s="1551"/>
      <c r="N1" s="1551"/>
      <c r="O1" s="1297"/>
      <c r="P1" s="1151"/>
    </row>
    <row r="2" spans="1:23" ht="6" customHeight="1">
      <c r="A2" s="1151"/>
      <c r="B2" s="1152"/>
      <c r="C2" s="1153"/>
      <c r="D2" s="1153"/>
      <c r="E2" s="1153"/>
      <c r="F2" s="1153"/>
      <c r="G2" s="1153"/>
      <c r="H2" s="1153"/>
      <c r="I2" s="1153"/>
      <c r="J2" s="1153"/>
      <c r="K2" s="1153"/>
      <c r="L2" s="1153"/>
      <c r="M2" s="1153"/>
      <c r="N2" s="1153"/>
      <c r="O2" s="1154"/>
      <c r="P2" s="1151"/>
    </row>
    <row r="3" spans="1:23" ht="13.5" customHeight="1" thickBot="1">
      <c r="A3" s="1151"/>
      <c r="B3" s="1157"/>
      <c r="C3" s="1158"/>
      <c r="D3" s="1154"/>
      <c r="E3" s="1154"/>
      <c r="F3" s="1154"/>
      <c r="G3" s="1159"/>
      <c r="H3" s="1154"/>
      <c r="I3" s="1154"/>
      <c r="J3" s="1154"/>
      <c r="K3" s="1154"/>
      <c r="L3" s="1154"/>
      <c r="M3" s="1552" t="s">
        <v>73</v>
      </c>
      <c r="N3" s="1552"/>
      <c r="O3" s="1154"/>
      <c r="P3" s="1151"/>
    </row>
    <row r="4" spans="1:23" s="1166" customFormat="1" ht="13.5" customHeight="1" thickBot="1">
      <c r="A4" s="1160"/>
      <c r="B4" s="1161"/>
      <c r="C4" s="1162" t="s">
        <v>191</v>
      </c>
      <c r="D4" s="1163"/>
      <c r="E4" s="1163"/>
      <c r="F4" s="1163"/>
      <c r="G4" s="1163"/>
      <c r="H4" s="1163"/>
      <c r="I4" s="1163"/>
      <c r="J4" s="1163"/>
      <c r="K4" s="1163"/>
      <c r="L4" s="1163"/>
      <c r="M4" s="1163"/>
      <c r="N4" s="1164"/>
      <c r="O4" s="1154"/>
      <c r="P4" s="1160"/>
      <c r="R4" s="1155"/>
      <c r="S4" s="1155"/>
      <c r="T4" s="1155"/>
      <c r="U4" s="1155"/>
      <c r="V4" s="1155"/>
      <c r="W4" s="1155"/>
    </row>
    <row r="5" spans="1:23" ht="3.75" customHeight="1">
      <c r="A5" s="1151"/>
      <c r="B5" s="1167"/>
      <c r="C5" s="1553" t="s">
        <v>169</v>
      </c>
      <c r="D5" s="1554"/>
      <c r="E5" s="1168"/>
      <c r="F5" s="1168"/>
      <c r="G5" s="1168"/>
      <c r="H5" s="1168"/>
      <c r="I5" s="1168"/>
      <c r="J5" s="1168"/>
      <c r="K5" s="1158"/>
      <c r="L5" s="1168"/>
      <c r="M5" s="1168"/>
      <c r="N5" s="1168"/>
      <c r="O5" s="1154"/>
      <c r="P5" s="1151"/>
    </row>
    <row r="6" spans="1:23" ht="13.5" customHeight="1">
      <c r="A6" s="1151"/>
      <c r="B6" s="1167"/>
      <c r="C6" s="1554"/>
      <c r="D6" s="1554"/>
      <c r="E6" s="1298" t="s">
        <v>34</v>
      </c>
      <c r="F6" s="1299" t="s">
        <v>34</v>
      </c>
      <c r="G6" s="1298" t="s">
        <v>652</v>
      </c>
      <c r="H6" s="1299" t="s">
        <v>34</v>
      </c>
      <c r="I6" s="1300"/>
      <c r="J6" s="1299" t="s">
        <v>34</v>
      </c>
      <c r="K6" s="1301" t="s">
        <v>34</v>
      </c>
      <c r="L6" s="1302">
        <v>2014</v>
      </c>
      <c r="M6" s="1302" t="s">
        <v>34</v>
      </c>
      <c r="N6" s="1303"/>
      <c r="O6" s="1154"/>
      <c r="P6" s="1151"/>
      <c r="Q6" s="1155"/>
      <c r="R6" s="1189"/>
      <c r="S6" s="1190"/>
    </row>
    <row r="7" spans="1:23">
      <c r="A7" s="1151"/>
      <c r="B7" s="1167"/>
      <c r="C7" s="1169"/>
      <c r="D7" s="1169"/>
      <c r="E7" s="1555" t="s">
        <v>691</v>
      </c>
      <c r="F7" s="1555"/>
      <c r="G7" s="1555" t="s">
        <v>692</v>
      </c>
      <c r="H7" s="1555"/>
      <c r="I7" s="1555" t="s">
        <v>693</v>
      </c>
      <c r="J7" s="1555"/>
      <c r="K7" s="1555" t="s">
        <v>694</v>
      </c>
      <c r="L7" s="1555"/>
      <c r="M7" s="1555" t="s">
        <v>691</v>
      </c>
      <c r="N7" s="1555"/>
      <c r="O7" s="1154"/>
      <c r="P7" s="1151"/>
    </row>
    <row r="8" spans="1:23" s="1173" customFormat="1" ht="18" customHeight="1">
      <c r="A8" s="1170"/>
      <c r="B8" s="1171"/>
      <c r="C8" s="1548" t="s">
        <v>2</v>
      </c>
      <c r="D8" s="1548"/>
      <c r="E8" s="1549">
        <v>10456.6</v>
      </c>
      <c r="F8" s="1549"/>
      <c r="G8" s="1549">
        <v>10443.799999999999</v>
      </c>
      <c r="H8" s="1549"/>
      <c r="I8" s="1549">
        <v>10428.4</v>
      </c>
      <c r="J8" s="1549"/>
      <c r="K8" s="1549">
        <v>10406.200000000001</v>
      </c>
      <c r="L8" s="1549"/>
      <c r="M8" s="1550">
        <v>10393.700000000001</v>
      </c>
      <c r="N8" s="1550"/>
      <c r="O8" s="1154"/>
      <c r="P8" s="1170"/>
      <c r="R8" s="1155"/>
      <c r="S8" s="1155"/>
      <c r="T8" s="1155"/>
      <c r="U8" s="1155"/>
      <c r="V8" s="1155"/>
      <c r="W8" s="1172"/>
    </row>
    <row r="9" spans="1:23" ht="14.25" customHeight="1">
      <c r="A9" s="1151"/>
      <c r="B9" s="1157"/>
      <c r="C9" s="887" t="s">
        <v>72</v>
      </c>
      <c r="D9" s="1174"/>
      <c r="E9" s="1556">
        <v>4975.8</v>
      </c>
      <c r="F9" s="1556"/>
      <c r="G9" s="1556">
        <v>4967.7</v>
      </c>
      <c r="H9" s="1556"/>
      <c r="I9" s="1556">
        <v>4957.5</v>
      </c>
      <c r="J9" s="1556"/>
      <c r="K9" s="1556">
        <v>4938.8</v>
      </c>
      <c r="L9" s="1556"/>
      <c r="M9" s="1557">
        <v>4929.8999999999996</v>
      </c>
      <c r="N9" s="1557"/>
      <c r="O9" s="1175"/>
      <c r="P9" s="1151"/>
      <c r="R9" s="1150"/>
      <c r="S9" s="1150"/>
      <c r="T9" s="1150"/>
    </row>
    <row r="10" spans="1:23" ht="14.25" customHeight="1">
      <c r="A10" s="1151"/>
      <c r="B10" s="1157"/>
      <c r="C10" s="887" t="s">
        <v>71</v>
      </c>
      <c r="D10" s="1174"/>
      <c r="E10" s="1556">
        <v>5480.8</v>
      </c>
      <c r="F10" s="1556"/>
      <c r="G10" s="1556">
        <v>5476.1</v>
      </c>
      <c r="H10" s="1556"/>
      <c r="I10" s="1556">
        <v>5470.9</v>
      </c>
      <c r="J10" s="1556"/>
      <c r="K10" s="1556">
        <v>5467.4</v>
      </c>
      <c r="L10" s="1556"/>
      <c r="M10" s="1557">
        <v>5463.9</v>
      </c>
      <c r="N10" s="1557"/>
      <c r="O10" s="1175"/>
      <c r="P10" s="1151"/>
    </row>
    <row r="11" spans="1:23" ht="18.75" customHeight="1">
      <c r="A11" s="1151"/>
      <c r="B11" s="1157"/>
      <c r="C11" s="887" t="s">
        <v>190</v>
      </c>
      <c r="D11" s="1176"/>
      <c r="E11" s="1556">
        <v>1539.8</v>
      </c>
      <c r="F11" s="1556"/>
      <c r="G11" s="1556">
        <v>1534.3</v>
      </c>
      <c r="H11" s="1556"/>
      <c r="I11" s="1556">
        <v>1529.7</v>
      </c>
      <c r="J11" s="1556"/>
      <c r="K11" s="1556">
        <v>1515.6</v>
      </c>
      <c r="L11" s="1556"/>
      <c r="M11" s="1557">
        <v>1507.4</v>
      </c>
      <c r="N11" s="1557"/>
      <c r="O11" s="1175"/>
      <c r="P11" s="1151"/>
      <c r="Q11" s="1304"/>
    </row>
    <row r="12" spans="1:23" ht="13.5" customHeight="1">
      <c r="A12" s="1151"/>
      <c r="B12" s="1157"/>
      <c r="C12" s="887" t="s">
        <v>170</v>
      </c>
      <c r="D12" s="1174"/>
      <c r="E12" s="1556">
        <v>1115.5</v>
      </c>
      <c r="F12" s="1556"/>
      <c r="G12" s="1556">
        <v>1110.9000000000001</v>
      </c>
      <c r="H12" s="1556"/>
      <c r="I12" s="1556">
        <v>1105.4000000000001</v>
      </c>
      <c r="J12" s="1556"/>
      <c r="K12" s="1556">
        <v>1104.9000000000001</v>
      </c>
      <c r="L12" s="1556"/>
      <c r="M12" s="1557">
        <v>1103.5</v>
      </c>
      <c r="N12" s="1557"/>
      <c r="O12" s="1175"/>
      <c r="P12" s="1151"/>
    </row>
    <row r="13" spans="1:23" ht="13.5" customHeight="1">
      <c r="A13" s="1151"/>
      <c r="B13" s="1157"/>
      <c r="C13" s="887" t="s">
        <v>171</v>
      </c>
      <c r="D13" s="1174"/>
      <c r="E13" s="1556">
        <v>2907.8</v>
      </c>
      <c r="F13" s="1556"/>
      <c r="G13" s="1556">
        <v>2890.8</v>
      </c>
      <c r="H13" s="1556"/>
      <c r="I13" s="1556">
        <v>2872.3</v>
      </c>
      <c r="J13" s="1556"/>
      <c r="K13" s="1556">
        <v>2860.5</v>
      </c>
      <c r="L13" s="1556"/>
      <c r="M13" s="1557">
        <v>2845.5</v>
      </c>
      <c r="N13" s="1557"/>
      <c r="O13" s="1175"/>
      <c r="P13" s="1151"/>
    </row>
    <row r="14" spans="1:23" ht="13.5" customHeight="1">
      <c r="A14" s="1151"/>
      <c r="B14" s="1157"/>
      <c r="C14" s="887" t="s">
        <v>172</v>
      </c>
      <c r="D14" s="1174"/>
      <c r="E14" s="1556">
        <v>4893.5</v>
      </c>
      <c r="F14" s="1556"/>
      <c r="G14" s="1556">
        <v>4907.8</v>
      </c>
      <c r="H14" s="1556"/>
      <c r="I14" s="1556">
        <v>4921</v>
      </c>
      <c r="J14" s="1556"/>
      <c r="K14" s="1556">
        <v>4925.2</v>
      </c>
      <c r="L14" s="1556"/>
      <c r="M14" s="1557">
        <v>4937.3999999999996</v>
      </c>
      <c r="N14" s="1557"/>
      <c r="O14" s="1175"/>
      <c r="P14" s="1151"/>
    </row>
    <row r="15" spans="1:23" s="1173" customFormat="1" ht="18" customHeight="1">
      <c r="A15" s="1170"/>
      <c r="B15" s="1171"/>
      <c r="C15" s="1548" t="s">
        <v>189</v>
      </c>
      <c r="D15" s="1548"/>
      <c r="E15" s="1549">
        <v>5290.9</v>
      </c>
      <c r="F15" s="1549"/>
      <c r="G15" s="1549">
        <v>5289.3</v>
      </c>
      <c r="H15" s="1549"/>
      <c r="I15" s="1549">
        <v>5276.8</v>
      </c>
      <c r="J15" s="1549"/>
      <c r="K15" s="1549">
        <v>5215</v>
      </c>
      <c r="L15" s="1549"/>
      <c r="M15" s="1550">
        <v>5243.5</v>
      </c>
      <c r="N15" s="1550"/>
      <c r="O15" s="1177"/>
      <c r="P15" s="1170"/>
      <c r="Q15" s="1305"/>
      <c r="R15" s="1155"/>
      <c r="S15" s="1155"/>
      <c r="T15" s="1155"/>
      <c r="U15" s="1155"/>
      <c r="V15" s="1155"/>
      <c r="W15" s="1172"/>
    </row>
    <row r="16" spans="1:23" ht="13.5" customHeight="1">
      <c r="A16" s="1151"/>
      <c r="B16" s="1157"/>
      <c r="C16" s="887" t="s">
        <v>72</v>
      </c>
      <c r="D16" s="1174"/>
      <c r="E16" s="1556">
        <v>2726.5</v>
      </c>
      <c r="F16" s="1556"/>
      <c r="G16" s="1556">
        <v>2729.6</v>
      </c>
      <c r="H16" s="1556"/>
      <c r="I16" s="1556">
        <v>2710.1</v>
      </c>
      <c r="J16" s="1556"/>
      <c r="K16" s="1556">
        <v>2676.4</v>
      </c>
      <c r="L16" s="1556"/>
      <c r="M16" s="1557">
        <v>2695.5</v>
      </c>
      <c r="N16" s="1557"/>
      <c r="O16" s="1175"/>
      <c r="P16" s="1151"/>
      <c r="Q16" s="1187"/>
    </row>
    <row r="17" spans="1:38" ht="13.5" customHeight="1">
      <c r="A17" s="1151"/>
      <c r="B17" s="1157"/>
      <c r="C17" s="887" t="s">
        <v>71</v>
      </c>
      <c r="D17" s="1174"/>
      <c r="E17" s="1556">
        <v>2564.4</v>
      </c>
      <c r="F17" s="1556"/>
      <c r="G17" s="1556">
        <v>2559.6999999999998</v>
      </c>
      <c r="H17" s="1556"/>
      <c r="I17" s="1556">
        <v>2566.6999999999998</v>
      </c>
      <c r="J17" s="1556"/>
      <c r="K17" s="1556">
        <v>2538.6</v>
      </c>
      <c r="L17" s="1556"/>
      <c r="M17" s="1557">
        <v>2548</v>
      </c>
      <c r="N17" s="1557"/>
      <c r="O17" s="1175"/>
      <c r="P17" s="1151"/>
      <c r="Q17" s="1304"/>
    </row>
    <row r="18" spans="1:38" ht="18.75" customHeight="1">
      <c r="A18" s="1151"/>
      <c r="B18" s="1157"/>
      <c r="C18" s="887" t="s">
        <v>170</v>
      </c>
      <c r="D18" s="1174"/>
      <c r="E18" s="1556">
        <v>377.9</v>
      </c>
      <c r="F18" s="1556"/>
      <c r="G18" s="1556">
        <v>407.3</v>
      </c>
      <c r="H18" s="1556"/>
      <c r="I18" s="1556">
        <v>383.2</v>
      </c>
      <c r="J18" s="1556"/>
      <c r="K18" s="1556">
        <v>377.9</v>
      </c>
      <c r="L18" s="1556"/>
      <c r="M18" s="1557">
        <v>363.4</v>
      </c>
      <c r="N18" s="1557"/>
      <c r="O18" s="1175"/>
      <c r="P18" s="1151"/>
      <c r="Q18" s="1304"/>
    </row>
    <row r="19" spans="1:38" ht="13.5" customHeight="1">
      <c r="A19" s="1151"/>
      <c r="B19" s="1157"/>
      <c r="C19" s="887" t="s">
        <v>171</v>
      </c>
      <c r="D19" s="1174"/>
      <c r="E19" s="1556">
        <v>2608.9</v>
      </c>
      <c r="F19" s="1556"/>
      <c r="G19" s="1556">
        <v>2600</v>
      </c>
      <c r="H19" s="1556"/>
      <c r="I19" s="1556">
        <v>2609.5</v>
      </c>
      <c r="J19" s="1556"/>
      <c r="K19" s="1556">
        <v>2589.4</v>
      </c>
      <c r="L19" s="1556"/>
      <c r="M19" s="1557">
        <v>2591</v>
      </c>
      <c r="N19" s="1557"/>
      <c r="O19" s="1175"/>
      <c r="P19" s="1151"/>
      <c r="Q19" s="1304"/>
    </row>
    <row r="20" spans="1:38" ht="13.5" customHeight="1">
      <c r="A20" s="1151"/>
      <c r="B20" s="1157"/>
      <c r="C20" s="887" t="s">
        <v>172</v>
      </c>
      <c r="D20" s="1174"/>
      <c r="E20" s="1556">
        <v>2304</v>
      </c>
      <c r="F20" s="1556"/>
      <c r="G20" s="1556">
        <v>2282</v>
      </c>
      <c r="H20" s="1556"/>
      <c r="I20" s="1556">
        <v>2284.1</v>
      </c>
      <c r="J20" s="1556"/>
      <c r="K20" s="1556">
        <v>2247.6</v>
      </c>
      <c r="L20" s="1556"/>
      <c r="M20" s="1557">
        <v>2289</v>
      </c>
      <c r="N20" s="1557"/>
      <c r="O20" s="1175"/>
      <c r="P20" s="1151"/>
    </row>
    <row r="21" spans="1:38" s="1184" customFormat="1" ht="18" customHeight="1">
      <c r="A21" s="1180"/>
      <c r="B21" s="1181"/>
      <c r="C21" s="1548" t="s">
        <v>536</v>
      </c>
      <c r="D21" s="1548"/>
      <c r="E21" s="1558">
        <v>59.3</v>
      </c>
      <c r="F21" s="1558"/>
      <c r="G21" s="1558">
        <v>59.4</v>
      </c>
      <c r="H21" s="1558"/>
      <c r="I21" s="1558">
        <v>59.3</v>
      </c>
      <c r="J21" s="1558"/>
      <c r="K21" s="1558">
        <v>58.7</v>
      </c>
      <c r="L21" s="1558"/>
      <c r="M21" s="1559">
        <v>59</v>
      </c>
      <c r="N21" s="1559"/>
      <c r="O21" s="1182"/>
      <c r="P21" s="1180"/>
      <c r="R21" s="1155"/>
      <c r="S21" s="1155"/>
      <c r="T21" s="1155"/>
      <c r="U21" s="1155"/>
      <c r="V21" s="1155"/>
      <c r="W21" s="1183"/>
    </row>
    <row r="22" spans="1:38" ht="13.5" customHeight="1">
      <c r="A22" s="1151"/>
      <c r="B22" s="1157"/>
      <c r="C22" s="887" t="s">
        <v>72</v>
      </c>
      <c r="D22" s="1174"/>
      <c r="E22" s="1556">
        <v>65.099999999999994</v>
      </c>
      <c r="F22" s="1556"/>
      <c r="G22" s="1556">
        <v>65.3</v>
      </c>
      <c r="H22" s="1556"/>
      <c r="I22" s="1556">
        <v>64.900000000000006</v>
      </c>
      <c r="J22" s="1556"/>
      <c r="K22" s="1556">
        <v>64.3</v>
      </c>
      <c r="L22" s="1556"/>
      <c r="M22" s="1557">
        <v>64.8</v>
      </c>
      <c r="N22" s="1557"/>
      <c r="O22" s="1175"/>
      <c r="P22" s="1151"/>
      <c r="Q22" s="1187"/>
    </row>
    <row r="23" spans="1:38" ht="13.5" customHeight="1">
      <c r="A23" s="1151"/>
      <c r="B23" s="1157"/>
      <c r="C23" s="887" t="s">
        <v>71</v>
      </c>
      <c r="D23" s="1174"/>
      <c r="E23" s="1556">
        <v>54.2</v>
      </c>
      <c r="F23" s="1556"/>
      <c r="G23" s="1556">
        <v>54.1</v>
      </c>
      <c r="H23" s="1556"/>
      <c r="I23" s="1556">
        <v>54.3</v>
      </c>
      <c r="J23" s="1556"/>
      <c r="K23" s="1556">
        <v>53.7</v>
      </c>
      <c r="L23" s="1556"/>
      <c r="M23" s="1557">
        <v>53.9</v>
      </c>
      <c r="N23" s="1557"/>
      <c r="O23" s="1175"/>
      <c r="P23" s="1151"/>
      <c r="Q23" s="1187"/>
    </row>
    <row r="24" spans="1:38" ht="18.75" customHeight="1">
      <c r="A24" s="1151"/>
      <c r="B24" s="1157"/>
      <c r="C24" s="887" t="s">
        <v>185</v>
      </c>
      <c r="D24" s="1174"/>
      <c r="E24" s="1556">
        <v>72.900000000000006</v>
      </c>
      <c r="F24" s="1556"/>
      <c r="G24" s="1556">
        <v>73.099999999999994</v>
      </c>
      <c r="H24" s="1556"/>
      <c r="I24" s="1556">
        <v>73.400000000000006</v>
      </c>
      <c r="J24" s="1556"/>
      <c r="K24" s="1556">
        <v>73</v>
      </c>
      <c r="L24" s="1556"/>
      <c r="M24" s="1557">
        <v>73.3</v>
      </c>
      <c r="N24" s="1557"/>
      <c r="O24" s="1175"/>
      <c r="P24" s="1151"/>
    </row>
    <row r="25" spans="1:38" ht="13.5" customHeight="1">
      <c r="A25" s="1151"/>
      <c r="B25" s="1157"/>
      <c r="C25" s="887" t="s">
        <v>170</v>
      </c>
      <c r="D25" s="1174"/>
      <c r="E25" s="1556">
        <v>33.9</v>
      </c>
      <c r="F25" s="1556"/>
      <c r="G25" s="1556">
        <v>36.700000000000003</v>
      </c>
      <c r="H25" s="1556"/>
      <c r="I25" s="1556">
        <v>34.700000000000003</v>
      </c>
      <c r="J25" s="1556"/>
      <c r="K25" s="1556">
        <v>34.200000000000003</v>
      </c>
      <c r="L25" s="1556"/>
      <c r="M25" s="1557">
        <v>32.9</v>
      </c>
      <c r="N25" s="1557"/>
      <c r="O25" s="1175"/>
      <c r="P25" s="1151"/>
    </row>
    <row r="26" spans="1:38" ht="13.5" customHeight="1">
      <c r="A26" s="1151"/>
      <c r="B26" s="1157"/>
      <c r="C26" s="887" t="s">
        <v>171</v>
      </c>
      <c r="D26" s="1154"/>
      <c r="E26" s="1560">
        <v>89.7</v>
      </c>
      <c r="F26" s="1560"/>
      <c r="G26" s="1560">
        <v>89.9</v>
      </c>
      <c r="H26" s="1560"/>
      <c r="I26" s="1560">
        <v>90.8</v>
      </c>
      <c r="J26" s="1560"/>
      <c r="K26" s="1556">
        <v>90.5</v>
      </c>
      <c r="L26" s="1556"/>
      <c r="M26" s="1561">
        <v>91.1</v>
      </c>
      <c r="N26" s="1561"/>
      <c r="O26" s="1175"/>
      <c r="P26" s="1151"/>
    </row>
    <row r="27" spans="1:38" ht="13.5" customHeight="1">
      <c r="A27" s="1151"/>
      <c r="B27" s="1157"/>
      <c r="C27" s="887" t="s">
        <v>172</v>
      </c>
      <c r="D27" s="1154"/>
      <c r="E27" s="1560">
        <v>47.1</v>
      </c>
      <c r="F27" s="1560"/>
      <c r="G27" s="1560">
        <v>46.5</v>
      </c>
      <c r="H27" s="1560"/>
      <c r="I27" s="1560">
        <v>46.4</v>
      </c>
      <c r="J27" s="1560"/>
      <c r="K27" s="1556">
        <v>45.6</v>
      </c>
      <c r="L27" s="1556"/>
      <c r="M27" s="1561">
        <v>46.4</v>
      </c>
      <c r="N27" s="1561"/>
      <c r="O27" s="1175"/>
      <c r="P27" s="1151"/>
    </row>
    <row r="28" spans="1:38" ht="13.5" customHeight="1">
      <c r="A28" s="1151"/>
      <c r="B28" s="1157"/>
      <c r="C28" s="888" t="s">
        <v>188</v>
      </c>
      <c r="D28" s="1154"/>
      <c r="E28" s="889"/>
      <c r="F28" s="889"/>
      <c r="G28" s="889"/>
      <c r="H28" s="889"/>
      <c r="I28" s="889"/>
      <c r="J28" s="889"/>
      <c r="K28" s="889"/>
      <c r="L28" s="889"/>
      <c r="M28" s="889"/>
      <c r="N28" s="889"/>
      <c r="O28" s="1175"/>
      <c r="P28" s="1151"/>
    </row>
    <row r="29" spans="1:38" ht="15.75" customHeight="1" thickBot="1">
      <c r="A29" s="1151"/>
      <c r="B29" s="1157"/>
      <c r="C29" s="1185"/>
      <c r="D29" s="1175"/>
      <c r="E29" s="1175"/>
      <c r="F29" s="1175"/>
      <c r="G29" s="1175"/>
      <c r="H29" s="1175"/>
      <c r="I29" s="1175"/>
      <c r="J29" s="1175"/>
      <c r="K29" s="1175"/>
      <c r="L29" s="1175"/>
      <c r="M29" s="1552"/>
      <c r="N29" s="1552"/>
      <c r="O29" s="1175"/>
      <c r="P29" s="1151"/>
      <c r="W29" s="1179"/>
      <c r="X29" s="1187"/>
      <c r="Y29" s="1187"/>
      <c r="AA29" s="1187"/>
      <c r="AB29" s="1187"/>
      <c r="AC29" s="1187"/>
      <c r="AE29" s="1187"/>
      <c r="AF29" s="1187"/>
      <c r="AG29" s="1187"/>
      <c r="AI29" s="1187"/>
      <c r="AJ29" s="1187"/>
      <c r="AK29" s="1187"/>
      <c r="AL29" s="1187"/>
    </row>
    <row r="30" spans="1:38" s="1166" customFormat="1" ht="13.5" customHeight="1" thickBot="1">
      <c r="A30" s="1160"/>
      <c r="B30" s="1161"/>
      <c r="C30" s="1162" t="s">
        <v>537</v>
      </c>
      <c r="D30" s="1163"/>
      <c r="E30" s="1163"/>
      <c r="F30" s="1163"/>
      <c r="G30" s="1163"/>
      <c r="H30" s="1163"/>
      <c r="I30" s="1163"/>
      <c r="J30" s="1163"/>
      <c r="K30" s="1163"/>
      <c r="L30" s="1163"/>
      <c r="M30" s="1163"/>
      <c r="N30" s="1164"/>
      <c r="O30" s="1175"/>
      <c r="P30" s="1160"/>
      <c r="R30" s="1165"/>
      <c r="S30" s="1165"/>
      <c r="T30" s="1165"/>
      <c r="U30" s="1165"/>
      <c r="V30" s="1165"/>
      <c r="W30" s="1165"/>
    </row>
    <row r="31" spans="1:38" s="1166" customFormat="1" ht="3.75" customHeight="1">
      <c r="A31" s="1160"/>
      <c r="B31" s="1161"/>
      <c r="C31" s="1564" t="s">
        <v>173</v>
      </c>
      <c r="D31" s="1564"/>
      <c r="E31" s="1306"/>
      <c r="F31" s="1306"/>
      <c r="G31" s="1306"/>
      <c r="H31" s="1306"/>
      <c r="I31" s="1306"/>
      <c r="J31" s="1306"/>
      <c r="K31" s="1306"/>
      <c r="L31" s="1306"/>
      <c r="M31" s="1306"/>
      <c r="N31" s="1306"/>
      <c r="O31" s="1175"/>
      <c r="P31" s="1160"/>
      <c r="R31" s="1165"/>
      <c r="S31" s="1165"/>
      <c r="T31" s="1165"/>
      <c r="U31" s="1165"/>
      <c r="V31" s="1165"/>
      <c r="W31" s="1165"/>
    </row>
    <row r="32" spans="1:38" ht="13.5" customHeight="1">
      <c r="A32" s="1151"/>
      <c r="B32" s="1157"/>
      <c r="C32" s="1564"/>
      <c r="D32" s="1564"/>
      <c r="E32" s="1298" t="s">
        <v>34</v>
      </c>
      <c r="F32" s="1299" t="s">
        <v>34</v>
      </c>
      <c r="G32" s="1298" t="s">
        <v>652</v>
      </c>
      <c r="H32" s="1299" t="s">
        <v>34</v>
      </c>
      <c r="I32" s="1300"/>
      <c r="J32" s="1299" t="s">
        <v>34</v>
      </c>
      <c r="K32" s="1301" t="s">
        <v>34</v>
      </c>
      <c r="L32" s="1302">
        <v>2014</v>
      </c>
      <c r="M32" s="1302" t="s">
        <v>34</v>
      </c>
      <c r="N32" s="1303"/>
      <c r="O32" s="1175"/>
      <c r="P32" s="1151"/>
    </row>
    <row r="33" spans="1:23">
      <c r="A33" s="1151"/>
      <c r="B33" s="1157"/>
      <c r="C33" s="1169"/>
      <c r="D33" s="1169"/>
      <c r="E33" s="1555" t="str">
        <f>+E7</f>
        <v>2.º trimestre</v>
      </c>
      <c r="F33" s="1555"/>
      <c r="G33" s="1555" t="str">
        <f>+G7</f>
        <v>3.º trimestre</v>
      </c>
      <c r="H33" s="1555"/>
      <c r="I33" s="1555" t="str">
        <f>+I7</f>
        <v>4.º trimestre</v>
      </c>
      <c r="J33" s="1555"/>
      <c r="K33" s="1555" t="str">
        <f>+K7</f>
        <v>1.º trimestre</v>
      </c>
      <c r="L33" s="1555"/>
      <c r="M33" s="1555" t="str">
        <f>+M7</f>
        <v>2.º trimestre</v>
      </c>
      <c r="N33" s="1555"/>
      <c r="O33" s="1175"/>
      <c r="P33" s="1151"/>
      <c r="R33" s="1189"/>
      <c r="S33" s="1190"/>
    </row>
    <row r="34" spans="1:23">
      <c r="A34" s="1151"/>
      <c r="B34" s="1157"/>
      <c r="C34" s="1169"/>
      <c r="D34" s="1169"/>
      <c r="E34" s="905" t="s">
        <v>174</v>
      </c>
      <c r="F34" s="905" t="s">
        <v>111</v>
      </c>
      <c r="G34" s="905" t="s">
        <v>174</v>
      </c>
      <c r="H34" s="905" t="s">
        <v>111</v>
      </c>
      <c r="I34" s="906" t="s">
        <v>174</v>
      </c>
      <c r="J34" s="906" t="s">
        <v>111</v>
      </c>
      <c r="K34" s="906" t="s">
        <v>174</v>
      </c>
      <c r="L34" s="906" t="s">
        <v>111</v>
      </c>
      <c r="M34" s="906" t="s">
        <v>174</v>
      </c>
      <c r="N34" s="906" t="s">
        <v>111</v>
      </c>
      <c r="O34" s="1175"/>
      <c r="P34" s="1151"/>
      <c r="R34" s="1192"/>
      <c r="S34" s="1192"/>
    </row>
    <row r="35" spans="1:23" ht="15" customHeight="1">
      <c r="A35" s="1151"/>
      <c r="B35" s="1157"/>
      <c r="C35" s="1548" t="s">
        <v>2</v>
      </c>
      <c r="D35" s="1548"/>
      <c r="E35" s="1307">
        <v>10456.6</v>
      </c>
      <c r="F35" s="1307">
        <f>+E35/E35*100</f>
        <v>100</v>
      </c>
      <c r="G35" s="1308">
        <v>10443.799999999999</v>
      </c>
      <c r="H35" s="1307">
        <f>+G35/G35*100</f>
        <v>100</v>
      </c>
      <c r="I35" s="1308">
        <v>10428.4</v>
      </c>
      <c r="J35" s="1307">
        <f>+I35/I35*100</f>
        <v>100</v>
      </c>
      <c r="K35" s="1308">
        <v>10406.200000000001</v>
      </c>
      <c r="L35" s="1307">
        <f>+K35/K35*100</f>
        <v>100</v>
      </c>
      <c r="M35" s="1308">
        <v>10393.700000000001</v>
      </c>
      <c r="N35" s="1308">
        <f>+M35/M35*100</f>
        <v>100</v>
      </c>
      <c r="O35" s="1175"/>
      <c r="P35" s="1151"/>
      <c r="Q35" s="1196"/>
      <c r="R35" s="1309"/>
      <c r="S35" s="1309"/>
      <c r="T35" s="1309"/>
    </row>
    <row r="36" spans="1:23" ht="13.5" customHeight="1">
      <c r="A36" s="1151"/>
      <c r="B36" s="1157"/>
      <c r="C36" s="890"/>
      <c r="D36" s="890" t="s">
        <v>190</v>
      </c>
      <c r="E36" s="1310">
        <v>1539.8</v>
      </c>
      <c r="F36" s="1310">
        <f>+E36/E$35*100</f>
        <v>14.725627833138876</v>
      </c>
      <c r="G36" s="1311">
        <v>1534.3</v>
      </c>
      <c r="H36" s="1310">
        <f>+G36/G$35*100</f>
        <v>14.691012849729027</v>
      </c>
      <c r="I36" s="1311">
        <v>1529.7</v>
      </c>
      <c r="J36" s="1310">
        <f>+I36/I$35*100</f>
        <v>14.668597292010279</v>
      </c>
      <c r="K36" s="1311">
        <v>1515.6</v>
      </c>
      <c r="L36" s="1310">
        <f>+K36/K$35*100</f>
        <v>14.56439430339605</v>
      </c>
      <c r="M36" s="1311">
        <v>1507.4</v>
      </c>
      <c r="N36" s="1311">
        <f>+M36/M$35*100</f>
        <v>14.503016250228503</v>
      </c>
      <c r="O36" s="1175"/>
      <c r="P36" s="1151"/>
      <c r="Q36" s="1196"/>
      <c r="R36" s="1309"/>
      <c r="S36" s="1309"/>
      <c r="T36" s="1309"/>
    </row>
    <row r="37" spans="1:23" ht="13.5" customHeight="1">
      <c r="A37" s="1151"/>
      <c r="B37" s="1157"/>
      <c r="C37" s="890"/>
      <c r="D37" s="890" t="s">
        <v>538</v>
      </c>
      <c r="E37" s="1310">
        <v>2046.4</v>
      </c>
      <c r="F37" s="1310">
        <f>+E37/E$35*100</f>
        <v>19.570414857601897</v>
      </c>
      <c r="G37" s="1311">
        <v>2058.9</v>
      </c>
      <c r="H37" s="1310">
        <f>+G37/G$35*100</f>
        <v>19.714088741645764</v>
      </c>
      <c r="I37" s="1311">
        <v>2070.6</v>
      </c>
      <c r="J37" s="1310">
        <f>+I37/I$35*100</f>
        <v>19.855394883203559</v>
      </c>
      <c r="K37" s="1311">
        <v>2073.6</v>
      </c>
      <c r="L37" s="1310">
        <f>+K37/K$35*100</f>
        <v>19.926582229824525</v>
      </c>
      <c r="M37" s="1311">
        <v>2082.9</v>
      </c>
      <c r="N37" s="1311">
        <f>+M37/M$35*100</f>
        <v>20.04002424545638</v>
      </c>
      <c r="O37" s="1175"/>
      <c r="P37" s="1151"/>
      <c r="Q37" s="1196"/>
      <c r="R37" s="1309"/>
      <c r="S37" s="1309"/>
      <c r="T37" s="1309"/>
    </row>
    <row r="38" spans="1:23" s="1026" customFormat="1" ht="15" customHeight="1">
      <c r="A38" s="1197"/>
      <c r="B38" s="1198"/>
      <c r="C38" s="890" t="s">
        <v>201</v>
      </c>
      <c r="D38" s="890"/>
      <c r="E38" s="1310">
        <v>3654.5</v>
      </c>
      <c r="F38" s="1310">
        <f>+E38/E$35*100</f>
        <v>34.949218675286417</v>
      </c>
      <c r="G38" s="1311">
        <v>3649.5</v>
      </c>
      <c r="H38" s="1310">
        <f>+G38/G$35*100</f>
        <v>34.944177406691054</v>
      </c>
      <c r="I38" s="1311">
        <v>3643</v>
      </c>
      <c r="J38" s="1310">
        <f>+I38/I$35*100</f>
        <v>34.933450960837718</v>
      </c>
      <c r="K38" s="1311">
        <v>3635.5</v>
      </c>
      <c r="L38" s="1310">
        <f>+K38/K$35*100</f>
        <v>34.935903595933191</v>
      </c>
      <c r="M38" s="1311">
        <v>3630.8</v>
      </c>
      <c r="N38" s="1311">
        <f>+M38/M$35*100</f>
        <v>34.932699616113602</v>
      </c>
      <c r="O38" s="1191"/>
      <c r="P38" s="1197"/>
      <c r="Q38" s="1196"/>
      <c r="R38" s="1309"/>
      <c r="S38" s="1309"/>
      <c r="T38" s="1309"/>
      <c r="U38" s="1200"/>
      <c r="V38" s="1200"/>
      <c r="W38" s="1200"/>
    </row>
    <row r="39" spans="1:23" ht="13.5" customHeight="1">
      <c r="A39" s="1151"/>
      <c r="B39" s="1157"/>
      <c r="C39" s="890"/>
      <c r="D39" s="891" t="s">
        <v>190</v>
      </c>
      <c r="E39" s="1312">
        <v>529.70000000000005</v>
      </c>
      <c r="F39" s="1312">
        <f>+E39/E38*100</f>
        <v>14.494458886304557</v>
      </c>
      <c r="G39" s="1313">
        <v>526.29999999999995</v>
      </c>
      <c r="H39" s="1312">
        <f>+G39/G38*100</f>
        <v>14.421153582682559</v>
      </c>
      <c r="I39" s="1313">
        <v>523.20000000000005</v>
      </c>
      <c r="J39" s="1312">
        <f>+I39/I38*100</f>
        <v>14.361789733735932</v>
      </c>
      <c r="K39" s="1313">
        <v>517.79999999999995</v>
      </c>
      <c r="L39" s="1312">
        <f>+K39/K38*100</f>
        <v>14.2428826846376</v>
      </c>
      <c r="M39" s="1313">
        <v>513.79999999999995</v>
      </c>
      <c r="N39" s="1313">
        <f>+M39/M38*100</f>
        <v>14.151151261429987</v>
      </c>
      <c r="O39" s="1175"/>
      <c r="P39" s="1151"/>
      <c r="R39" s="1194"/>
      <c r="S39" s="1194"/>
      <c r="T39" s="1194"/>
      <c r="U39" s="1194"/>
    </row>
    <row r="40" spans="1:23" ht="13.5" customHeight="1">
      <c r="A40" s="1151"/>
      <c r="B40" s="1157"/>
      <c r="C40" s="890"/>
      <c r="D40" s="891" t="s">
        <v>538</v>
      </c>
      <c r="E40" s="1312">
        <v>643</v>
      </c>
      <c r="F40" s="1312">
        <f>+E40/E38*100</f>
        <v>17.594746203310986</v>
      </c>
      <c r="G40" s="1313">
        <v>648</v>
      </c>
      <c r="H40" s="1312">
        <f>+G40/G38*100</f>
        <v>17.755856966707768</v>
      </c>
      <c r="I40" s="1313">
        <v>652.70000000000005</v>
      </c>
      <c r="J40" s="1312">
        <f>+I40/I38*100</f>
        <v>17.916552292066978</v>
      </c>
      <c r="K40" s="1313">
        <v>654.1</v>
      </c>
      <c r="L40" s="1312">
        <f>+K40/K38*100</f>
        <v>17.992023105487554</v>
      </c>
      <c r="M40" s="1313">
        <v>658.1</v>
      </c>
      <c r="N40" s="1313">
        <f>+M40/M38*100</f>
        <v>18.125481987440782</v>
      </c>
      <c r="O40" s="1175"/>
      <c r="P40" s="1151"/>
      <c r="R40" s="1194"/>
      <c r="S40" s="1194"/>
      <c r="T40" s="1194"/>
      <c r="U40" s="1194"/>
    </row>
    <row r="41" spans="1:23" s="1026" customFormat="1" ht="15" customHeight="1">
      <c r="A41" s="1197"/>
      <c r="B41" s="1198"/>
      <c r="C41" s="890" t="s">
        <v>202</v>
      </c>
      <c r="D41" s="890"/>
      <c r="E41" s="1310">
        <v>2290.1999999999998</v>
      </c>
      <c r="F41" s="1310">
        <f>+E41/E$35*100</f>
        <v>21.901956658952237</v>
      </c>
      <c r="G41" s="1311">
        <v>2286.4</v>
      </c>
      <c r="H41" s="1310">
        <f>+G41/G$35*100</f>
        <v>21.892414638350026</v>
      </c>
      <c r="I41" s="1311">
        <v>2281.9</v>
      </c>
      <c r="J41" s="1310">
        <f>+I41/I$35*100</f>
        <v>21.881592574124507</v>
      </c>
      <c r="K41" s="1311">
        <v>2275.6999999999998</v>
      </c>
      <c r="L41" s="1310">
        <f>+K41/K$35*100</f>
        <v>21.868693663392975</v>
      </c>
      <c r="M41" s="1311">
        <v>2271.9</v>
      </c>
      <c r="N41" s="1311">
        <f>+M41/M$35*100</f>
        <v>21.858433474123746</v>
      </c>
      <c r="O41" s="1191"/>
      <c r="P41" s="1197"/>
      <c r="R41" s="1194"/>
      <c r="S41" s="1194"/>
      <c r="T41" s="1194"/>
      <c r="U41" s="1194"/>
      <c r="V41" s="1200"/>
      <c r="W41" s="1200"/>
    </row>
    <row r="42" spans="1:23" ht="13.5" customHeight="1">
      <c r="A42" s="1151"/>
      <c r="B42" s="1157"/>
      <c r="C42" s="890"/>
      <c r="D42" s="891" t="s">
        <v>190</v>
      </c>
      <c r="E42" s="1312">
        <v>307.7</v>
      </c>
      <c r="F42" s="1312">
        <f>+E42/E41*100</f>
        <v>13.435507815911274</v>
      </c>
      <c r="G42" s="1313">
        <v>306.10000000000002</v>
      </c>
      <c r="H42" s="1312">
        <f>+G42/G41*100</f>
        <v>13.387858642407277</v>
      </c>
      <c r="I42" s="1313">
        <v>304.7</v>
      </c>
      <c r="J42" s="1312">
        <f>+I42/I41*100</f>
        <v>13.352907664665409</v>
      </c>
      <c r="K42" s="1313">
        <v>301.60000000000002</v>
      </c>
      <c r="L42" s="1312">
        <f>+K42/K41*100</f>
        <v>13.253064990991783</v>
      </c>
      <c r="M42" s="1313">
        <v>299.5</v>
      </c>
      <c r="N42" s="1313">
        <f>+M42/M41*100</f>
        <v>13.182798538668075</v>
      </c>
      <c r="O42" s="1175"/>
      <c r="P42" s="1151"/>
      <c r="R42" s="1194"/>
      <c r="S42" s="1194"/>
      <c r="T42" s="1194"/>
      <c r="U42" s="1194"/>
    </row>
    <row r="43" spans="1:23" ht="13.5" customHeight="1">
      <c r="A43" s="1151"/>
      <c r="B43" s="1157"/>
      <c r="C43" s="890"/>
      <c r="D43" s="891" t="s">
        <v>538</v>
      </c>
      <c r="E43" s="1312">
        <v>512.29999999999995</v>
      </c>
      <c r="F43" s="1312">
        <f>+E43/E41*100</f>
        <v>22.369225395161997</v>
      </c>
      <c r="G43" s="1313">
        <v>514.4</v>
      </c>
      <c r="H43" s="1312">
        <f>+G43/G41*100</f>
        <v>22.498250524842543</v>
      </c>
      <c r="I43" s="1313">
        <v>516.20000000000005</v>
      </c>
      <c r="J43" s="1312">
        <f>+I43/I41*100</f>
        <v>22.621499627503397</v>
      </c>
      <c r="K43" s="1313">
        <v>516.4</v>
      </c>
      <c r="L43" s="1312">
        <f>+K43/K41*100</f>
        <v>22.691918969987256</v>
      </c>
      <c r="M43" s="1313">
        <v>517.6</v>
      </c>
      <c r="N43" s="1313">
        <f>+M43/M41*100</f>
        <v>22.782692900215679</v>
      </c>
      <c r="O43" s="1175"/>
      <c r="P43" s="1151"/>
      <c r="R43" s="1194"/>
      <c r="S43" s="1194"/>
      <c r="T43" s="1194"/>
      <c r="U43" s="1194"/>
    </row>
    <row r="44" spans="1:23" s="1026" customFormat="1" ht="15" customHeight="1">
      <c r="A44" s="1197"/>
      <c r="B44" s="1198"/>
      <c r="C44" s="890" t="s">
        <v>59</v>
      </c>
      <c r="D44" s="890"/>
      <c r="E44" s="1310">
        <v>2812.9</v>
      </c>
      <c r="F44" s="1310">
        <f>+E44/E$35*100</f>
        <v>26.900713425013866</v>
      </c>
      <c r="G44" s="1311">
        <v>2810.9</v>
      </c>
      <c r="H44" s="1310">
        <f>+G44/G$35*100</f>
        <v>26.914533024378102</v>
      </c>
      <c r="I44" s="1311">
        <v>2808.4</v>
      </c>
      <c r="J44" s="1310">
        <f>+I44/I$35*100</f>
        <v>26.930305703655407</v>
      </c>
      <c r="K44" s="1311">
        <v>2803.4</v>
      </c>
      <c r="L44" s="1310">
        <f>+K44/K$35*100</f>
        <v>26.939709019622914</v>
      </c>
      <c r="M44" s="1311">
        <v>2801.6</v>
      </c>
      <c r="N44" s="1311">
        <f>+M44/M$35*100</f>
        <v>26.954789920817419</v>
      </c>
      <c r="O44" s="1191"/>
      <c r="P44" s="1197"/>
      <c r="R44" s="1194"/>
      <c r="S44" s="1194"/>
      <c r="T44" s="1194"/>
      <c r="U44" s="1194"/>
      <c r="V44" s="1200"/>
      <c r="W44" s="1200"/>
    </row>
    <row r="45" spans="1:23" ht="13.5" customHeight="1">
      <c r="A45" s="1151"/>
      <c r="B45" s="1157"/>
      <c r="C45" s="890"/>
      <c r="D45" s="891" t="s">
        <v>190</v>
      </c>
      <c r="E45" s="1312">
        <v>448.4</v>
      </c>
      <c r="F45" s="1312">
        <f>+E45/E44*100</f>
        <v>15.940843968857763</v>
      </c>
      <c r="G45" s="1313">
        <v>448.8</v>
      </c>
      <c r="H45" s="1312">
        <f>+G45/G44*100</f>
        <v>15.96641645024725</v>
      </c>
      <c r="I45" s="1313">
        <v>449.5</v>
      </c>
      <c r="J45" s="1312">
        <f>+I45/I44*100</f>
        <v>16.005554764278592</v>
      </c>
      <c r="K45" s="1313">
        <v>446.5</v>
      </c>
      <c r="L45" s="1312">
        <f>+K45/K44*100</f>
        <v>15.927088535349931</v>
      </c>
      <c r="M45" s="1313">
        <v>445.9</v>
      </c>
      <c r="N45" s="1313">
        <f>+M45/M44*100</f>
        <v>15.915905197030266</v>
      </c>
      <c r="O45" s="1175"/>
      <c r="P45" s="1151"/>
    </row>
    <row r="46" spans="1:23" ht="13.5" customHeight="1">
      <c r="A46" s="1151"/>
      <c r="B46" s="1157"/>
      <c r="C46" s="890"/>
      <c r="D46" s="891" t="s">
        <v>538</v>
      </c>
      <c r="E46" s="1312">
        <v>553</v>
      </c>
      <c r="F46" s="1312">
        <f>+E46/E44*100</f>
        <v>19.659426214938318</v>
      </c>
      <c r="G46" s="1313">
        <v>557.29999999999995</v>
      </c>
      <c r="H46" s="1312">
        <f>+G46/G44*100</f>
        <v>19.82639012415952</v>
      </c>
      <c r="I46" s="1313">
        <v>561.6</v>
      </c>
      <c r="J46" s="1312">
        <f>+I46/I44*100</f>
        <v>19.997151402934055</v>
      </c>
      <c r="K46" s="1313">
        <v>563</v>
      </c>
      <c r="L46" s="1312">
        <f>+K46/K44*100</f>
        <v>20.082756652636082</v>
      </c>
      <c r="M46" s="1313">
        <v>566.6</v>
      </c>
      <c r="N46" s="1313">
        <f>+M46/M44*100</f>
        <v>20.224157624214737</v>
      </c>
      <c r="O46" s="1175"/>
      <c r="P46" s="1151"/>
    </row>
    <row r="47" spans="1:23" s="1026" customFormat="1" ht="15" customHeight="1">
      <c r="A47" s="1197"/>
      <c r="B47" s="1198"/>
      <c r="C47" s="890" t="s">
        <v>204</v>
      </c>
      <c r="D47" s="890"/>
      <c r="E47" s="1310">
        <v>745.8</v>
      </c>
      <c r="F47" s="1310">
        <f>+E47/E$35*100</f>
        <v>7.1323374710709011</v>
      </c>
      <c r="G47" s="1311">
        <v>744.5</v>
      </c>
      <c r="H47" s="1310">
        <f>+G47/G$35*100</f>
        <v>7.1286313410827491</v>
      </c>
      <c r="I47" s="1311">
        <v>743.1</v>
      </c>
      <c r="J47" s="1310">
        <f>+I47/I$35*100</f>
        <v>7.1257335737025818</v>
      </c>
      <c r="K47" s="1311">
        <v>741.1</v>
      </c>
      <c r="L47" s="1310">
        <f>+K47/K$35*100</f>
        <v>7.1217159001364561</v>
      </c>
      <c r="M47" s="1311">
        <v>739.7</v>
      </c>
      <c r="N47" s="1311">
        <f>+M47/M$35*100</f>
        <v>7.1168111452129663</v>
      </c>
      <c r="O47" s="1191"/>
      <c r="P47" s="1197"/>
      <c r="R47" s="1200"/>
      <c r="S47" s="1200"/>
      <c r="T47" s="1200"/>
      <c r="U47" s="1200"/>
      <c r="V47" s="1200"/>
      <c r="W47" s="1200"/>
    </row>
    <row r="48" spans="1:23" ht="13.5" customHeight="1">
      <c r="A48" s="1151"/>
      <c r="B48" s="1157"/>
      <c r="C48" s="890"/>
      <c r="D48" s="891" t="s">
        <v>190</v>
      </c>
      <c r="E48" s="1312">
        <v>100.4</v>
      </c>
      <c r="F48" s="1312">
        <f>+E48/E47*100</f>
        <v>13.462054170018773</v>
      </c>
      <c r="G48" s="1313">
        <v>100</v>
      </c>
      <c r="H48" s="1312">
        <f>+G48/G47*100</f>
        <v>13.431833445265278</v>
      </c>
      <c r="I48" s="1313">
        <v>99.8</v>
      </c>
      <c r="J48" s="1312">
        <f>+I48/I47*100</f>
        <v>13.430224734221504</v>
      </c>
      <c r="K48" s="1313">
        <v>98.8</v>
      </c>
      <c r="L48" s="1312">
        <f>+K48/K47*100</f>
        <v>13.331534205910135</v>
      </c>
      <c r="M48" s="1313">
        <v>98.2</v>
      </c>
      <c r="N48" s="1313">
        <f>+M48/M47*100</f>
        <v>13.275652291469514</v>
      </c>
      <c r="O48" s="1175"/>
      <c r="P48" s="1151"/>
      <c r="R48" s="1314"/>
      <c r="S48" s="1314"/>
      <c r="T48" s="1314"/>
      <c r="U48" s="1314"/>
    </row>
    <row r="49" spans="1:23" ht="13.5" customHeight="1">
      <c r="A49" s="1151"/>
      <c r="B49" s="1157"/>
      <c r="C49" s="890"/>
      <c r="D49" s="891" t="s">
        <v>538</v>
      </c>
      <c r="E49" s="1312">
        <v>178.8</v>
      </c>
      <c r="F49" s="1312">
        <f>+E49/E47*100</f>
        <v>23.974255832662916</v>
      </c>
      <c r="G49" s="1313">
        <v>179</v>
      </c>
      <c r="H49" s="1312">
        <f>+G49/G47*100</f>
        <v>24.042981867024849</v>
      </c>
      <c r="I49" s="1313">
        <v>179.2</v>
      </c>
      <c r="J49" s="1312">
        <f>+I49/I47*100</f>
        <v>24.115193109944823</v>
      </c>
      <c r="K49" s="1313">
        <v>178.9</v>
      </c>
      <c r="L49" s="1312">
        <f>+K49/K47*100</f>
        <v>24.139792200782619</v>
      </c>
      <c r="M49" s="1313">
        <v>178.9</v>
      </c>
      <c r="N49" s="1313">
        <f>+M49/M47*100</f>
        <v>24.185480600243341</v>
      </c>
      <c r="O49" s="1175"/>
      <c r="P49" s="1151"/>
      <c r="R49" s="1315"/>
      <c r="S49" s="1315"/>
      <c r="T49" s="1315"/>
      <c r="U49" s="1315"/>
    </row>
    <row r="50" spans="1:23" s="1026" customFormat="1" ht="15" customHeight="1">
      <c r="A50" s="1197"/>
      <c r="B50" s="1198"/>
      <c r="C50" s="890" t="s">
        <v>205</v>
      </c>
      <c r="D50" s="890"/>
      <c r="E50" s="1310">
        <v>443.3</v>
      </c>
      <c r="F50" s="1310">
        <f>+E50/E$35*100</f>
        <v>4.2394277298548282</v>
      </c>
      <c r="G50" s="1311">
        <v>442.9</v>
      </c>
      <c r="H50" s="1310">
        <f>+G50/G$35*100</f>
        <v>4.2407935808805224</v>
      </c>
      <c r="I50" s="1311">
        <v>442.4</v>
      </c>
      <c r="J50" s="1310">
        <f>+I50/I$35*100</f>
        <v>4.2422615166276705</v>
      </c>
      <c r="K50" s="1311">
        <v>441.6</v>
      </c>
      <c r="L50" s="1310">
        <f>+K50/K$35*100</f>
        <v>4.2436239933885567</v>
      </c>
      <c r="M50" s="1311">
        <v>441.2</v>
      </c>
      <c r="N50" s="1311">
        <f>+M50/M$35*100</f>
        <v>4.2448791094605376</v>
      </c>
      <c r="O50" s="1191"/>
      <c r="P50" s="1197"/>
      <c r="R50" s="1203"/>
      <c r="S50" s="1202"/>
      <c r="T50" s="1203"/>
      <c r="U50" s="1200"/>
      <c r="V50" s="1200"/>
      <c r="W50" s="1200"/>
    </row>
    <row r="51" spans="1:23" ht="13.5" customHeight="1">
      <c r="A51" s="1151"/>
      <c r="B51" s="1157"/>
      <c r="C51" s="890"/>
      <c r="D51" s="891" t="s">
        <v>190</v>
      </c>
      <c r="E51" s="1312">
        <v>68.7</v>
      </c>
      <c r="F51" s="1312">
        <f>+E51/E50*100</f>
        <v>15.497405819986465</v>
      </c>
      <c r="G51" s="1313">
        <v>68.599999999999994</v>
      </c>
      <c r="H51" s="1312">
        <f>+G51/G50*100</f>
        <v>15.488823662226237</v>
      </c>
      <c r="I51" s="1313">
        <v>68.599999999999994</v>
      </c>
      <c r="J51" s="1312">
        <f>+I51/I50*100</f>
        <v>15.50632911392405</v>
      </c>
      <c r="K51" s="1313">
        <v>67.900000000000006</v>
      </c>
      <c r="L51" s="1312">
        <f>+K51/K50*100</f>
        <v>15.375905797101449</v>
      </c>
      <c r="M51" s="1313">
        <v>67.599999999999994</v>
      </c>
      <c r="N51" s="1313">
        <f>+M51/M50*100</f>
        <v>15.321849501359926</v>
      </c>
      <c r="O51" s="1175"/>
      <c r="P51" s="1151"/>
      <c r="R51" s="1203"/>
      <c r="S51" s="1202"/>
      <c r="T51" s="1203"/>
      <c r="U51" s="1200"/>
    </row>
    <row r="52" spans="1:23" ht="13.5" customHeight="1">
      <c r="A52" s="1151"/>
      <c r="B52" s="1157"/>
      <c r="C52" s="890"/>
      <c r="D52" s="891" t="s">
        <v>538</v>
      </c>
      <c r="E52" s="1312">
        <v>88.6</v>
      </c>
      <c r="F52" s="1312">
        <f>+E52/E50*100</f>
        <v>19.986465147755471</v>
      </c>
      <c r="G52" s="1313">
        <v>89</v>
      </c>
      <c r="H52" s="1312">
        <f>+G52/G50*100</f>
        <v>20.094829532625877</v>
      </c>
      <c r="I52" s="1313">
        <v>89.5</v>
      </c>
      <c r="J52" s="1312">
        <f>+I52/I50*100</f>
        <v>20.230560578661848</v>
      </c>
      <c r="K52" s="1313">
        <v>89.8</v>
      </c>
      <c r="L52" s="1312">
        <f>+K52/K50*100</f>
        <v>20.335144927536231</v>
      </c>
      <c r="M52" s="1313">
        <v>90.2</v>
      </c>
      <c r="N52" s="1313">
        <f>+M52/M50*100</f>
        <v>20.444242973708072</v>
      </c>
      <c r="O52" s="1175"/>
      <c r="P52" s="1151"/>
      <c r="R52" s="1203"/>
      <c r="S52" s="1202"/>
      <c r="T52" s="1203"/>
      <c r="U52" s="1200"/>
    </row>
    <row r="53" spans="1:23" s="1026" customFormat="1" ht="15" customHeight="1">
      <c r="A53" s="1197"/>
      <c r="B53" s="1198"/>
      <c r="C53" s="890" t="s">
        <v>141</v>
      </c>
      <c r="D53" s="890"/>
      <c r="E53" s="1310">
        <v>247.6</v>
      </c>
      <c r="F53" s="1310">
        <f>+E53/E$35*100</f>
        <v>2.3678824857028093</v>
      </c>
      <c r="G53" s="1311">
        <v>247.7</v>
      </c>
      <c r="H53" s="1310">
        <f>+G53/G$35*100</f>
        <v>2.3717420862138301</v>
      </c>
      <c r="I53" s="1311">
        <v>247.8</v>
      </c>
      <c r="J53" s="1310">
        <f>+I53/I$35*100</f>
        <v>2.3762034444401827</v>
      </c>
      <c r="K53" s="1311">
        <v>247.5</v>
      </c>
      <c r="L53" s="1310">
        <f>+K53/K$35*100</f>
        <v>2.3783898060771462</v>
      </c>
      <c r="M53" s="1311">
        <v>247.5</v>
      </c>
      <c r="N53" s="1311">
        <f>+M53/M$35*100</f>
        <v>2.3812501803977408</v>
      </c>
      <c r="O53" s="1191"/>
      <c r="P53" s="1197"/>
      <c r="R53" s="1200"/>
      <c r="S53" s="1200"/>
      <c r="T53" s="1200"/>
      <c r="U53" s="1200"/>
      <c r="V53" s="1200"/>
      <c r="W53" s="1200"/>
    </row>
    <row r="54" spans="1:23" ht="13.5" customHeight="1">
      <c r="A54" s="1151"/>
      <c r="B54" s="1157"/>
      <c r="C54" s="890"/>
      <c r="D54" s="891" t="s">
        <v>190</v>
      </c>
      <c r="E54" s="1312">
        <v>43.1</v>
      </c>
      <c r="F54" s="1312">
        <f>+E54/E53*100</f>
        <v>17.407108239095315</v>
      </c>
      <c r="G54" s="1313">
        <v>42.9</v>
      </c>
      <c r="H54" s="1312">
        <f>+G54/G53*100</f>
        <v>17.319337908760598</v>
      </c>
      <c r="I54" s="1313">
        <v>42.8</v>
      </c>
      <c r="J54" s="1312">
        <f>+I54/I53*100</f>
        <v>17.271993543179981</v>
      </c>
      <c r="K54" s="1313">
        <v>42.4</v>
      </c>
      <c r="L54" s="1312">
        <f>+K54/K53*100</f>
        <v>17.131313131313131</v>
      </c>
      <c r="M54" s="1313">
        <v>42.1</v>
      </c>
      <c r="N54" s="1313">
        <f>+M54/M53*100</f>
        <v>17.01010101010101</v>
      </c>
      <c r="O54" s="1175"/>
      <c r="P54" s="1151"/>
    </row>
    <row r="55" spans="1:23" ht="13.5" customHeight="1">
      <c r="A55" s="1151"/>
      <c r="B55" s="1157"/>
      <c r="C55" s="890"/>
      <c r="D55" s="891" t="s">
        <v>538</v>
      </c>
      <c r="E55" s="1312">
        <v>32.200000000000003</v>
      </c>
      <c r="F55" s="1312">
        <f>+E55/E53*100</f>
        <v>13.004846526655896</v>
      </c>
      <c r="G55" s="1313">
        <v>32.299999999999997</v>
      </c>
      <c r="H55" s="1312">
        <f>+G55/G53*100</f>
        <v>13.03996770286637</v>
      </c>
      <c r="I55" s="1313">
        <v>32.5</v>
      </c>
      <c r="J55" s="1312">
        <f>+I55/I53*100</f>
        <v>13.115415657788537</v>
      </c>
      <c r="K55" s="1313">
        <v>32.299999999999997</v>
      </c>
      <c r="L55" s="1312">
        <f>+K55/K53*100</f>
        <v>13.050505050505048</v>
      </c>
      <c r="M55" s="1313">
        <v>32.4</v>
      </c>
      <c r="N55" s="1313">
        <f>+M55/M53*100</f>
        <v>13.09090909090909</v>
      </c>
      <c r="O55" s="1175"/>
      <c r="P55" s="1151"/>
    </row>
    <row r="56" spans="1:23" s="1026" customFormat="1" ht="15" customHeight="1">
      <c r="A56" s="1197"/>
      <c r="B56" s="1198"/>
      <c r="C56" s="890" t="s">
        <v>142</v>
      </c>
      <c r="D56" s="890"/>
      <c r="E56" s="1310">
        <v>262.39999999999998</v>
      </c>
      <c r="F56" s="1310">
        <f>+E56/E$35*100</f>
        <v>2.5094198879176783</v>
      </c>
      <c r="G56" s="1311">
        <v>262.10000000000002</v>
      </c>
      <c r="H56" s="1310">
        <f>+G56/G$35*100</f>
        <v>2.5096229341810457</v>
      </c>
      <c r="I56" s="1311">
        <v>261.7</v>
      </c>
      <c r="J56" s="1310">
        <f>+I56/I$35*100</f>
        <v>2.5094933067392891</v>
      </c>
      <c r="K56" s="1311">
        <v>261.5</v>
      </c>
      <c r="L56" s="1310">
        <f>+K56/K$35*100</f>
        <v>2.5129249870269645</v>
      </c>
      <c r="M56" s="1311">
        <v>261.2</v>
      </c>
      <c r="N56" s="1311">
        <f>+M56/M$35*100</f>
        <v>2.5130607964439995</v>
      </c>
      <c r="O56" s="1191"/>
      <c r="P56" s="1197"/>
      <c r="R56" s="1200"/>
      <c r="S56" s="1200"/>
      <c r="T56" s="1200"/>
      <c r="U56" s="1200"/>
      <c r="V56" s="1200"/>
      <c r="W56" s="1200"/>
    </row>
    <row r="57" spans="1:23" ht="13.5" customHeight="1">
      <c r="A57" s="1151"/>
      <c r="B57" s="1157"/>
      <c r="C57" s="890"/>
      <c r="D57" s="891" t="s">
        <v>190</v>
      </c>
      <c r="E57" s="1312">
        <v>41.9</v>
      </c>
      <c r="F57" s="1312">
        <f>+E57/E56*100</f>
        <v>15.967987804878051</v>
      </c>
      <c r="G57" s="1313">
        <v>41.6</v>
      </c>
      <c r="H57" s="1312">
        <f>+G57/G56*100</f>
        <v>15.871804654711941</v>
      </c>
      <c r="I57" s="1313">
        <v>41.2</v>
      </c>
      <c r="J57" s="1312">
        <f>+I57/I56*100</f>
        <v>15.743217424531908</v>
      </c>
      <c r="K57" s="1313">
        <v>40.700000000000003</v>
      </c>
      <c r="L57" s="1312">
        <f>+K57/K56*100</f>
        <v>15.564053537284897</v>
      </c>
      <c r="M57" s="1313">
        <v>40.299999999999997</v>
      </c>
      <c r="N57" s="1313">
        <f>+M57/M56*100</f>
        <v>15.428790199081163</v>
      </c>
      <c r="O57" s="1175"/>
      <c r="P57" s="1151"/>
    </row>
    <row r="58" spans="1:23" ht="13.5" customHeight="1">
      <c r="A58" s="1151"/>
      <c r="B58" s="1157"/>
      <c r="C58" s="890"/>
      <c r="D58" s="891" t="s">
        <v>538</v>
      </c>
      <c r="E58" s="1312">
        <v>38.5</v>
      </c>
      <c r="F58" s="1312">
        <f>+E58/E56*100</f>
        <v>14.672256097560975</v>
      </c>
      <c r="G58" s="1313">
        <v>38.700000000000003</v>
      </c>
      <c r="H58" s="1312">
        <f>+G58/G56*100</f>
        <v>14.765356734070965</v>
      </c>
      <c r="I58" s="1313">
        <v>38.9</v>
      </c>
      <c r="J58" s="1312">
        <f>+I58/I56*100</f>
        <v>14.864348490638136</v>
      </c>
      <c r="K58" s="1313">
        <v>39</v>
      </c>
      <c r="L58" s="1312">
        <f>+K58/K56*100</f>
        <v>14.913957934990441</v>
      </c>
      <c r="M58" s="1313">
        <v>39.1</v>
      </c>
      <c r="N58" s="1313">
        <f>+M58/M56*100</f>
        <v>14.96937212863706</v>
      </c>
      <c r="O58" s="1175"/>
      <c r="P58" s="1151"/>
    </row>
    <row r="59" spans="1:23" s="1026" customFormat="1" ht="13.5" customHeight="1">
      <c r="A59" s="1115"/>
      <c r="B59" s="1116"/>
      <c r="C59" s="1117" t="s">
        <v>501</v>
      </c>
      <c r="D59" s="1118"/>
      <c r="E59" s="1119"/>
      <c r="F59" s="1316"/>
      <c r="G59" s="1119"/>
      <c r="H59" s="1316"/>
      <c r="I59" s="1119"/>
      <c r="J59" s="1316"/>
      <c r="K59" s="1119"/>
      <c r="L59" s="1316"/>
      <c r="M59" s="1119"/>
      <c r="N59" s="1316"/>
      <c r="O59" s="1120"/>
      <c r="P59" s="1095"/>
    </row>
    <row r="60" spans="1:23" ht="13.5" customHeight="1">
      <c r="A60" s="1151"/>
      <c r="B60" s="1204"/>
      <c r="C60" s="1205" t="s">
        <v>507</v>
      </c>
      <c r="D60" s="1169"/>
      <c r="E60" s="1158"/>
      <c r="F60" s="1206" t="s">
        <v>88</v>
      </c>
      <c r="G60" s="1207"/>
      <c r="H60" s="1207"/>
      <c r="I60" s="1208"/>
      <c r="J60" s="1207"/>
      <c r="K60" s="1207"/>
      <c r="L60" s="1207"/>
      <c r="M60" s="1207"/>
      <c r="N60" s="1207"/>
      <c r="O60" s="1175"/>
      <c r="P60" s="1151"/>
    </row>
    <row r="61" spans="1:23" ht="13.5" customHeight="1">
      <c r="A61" s="1151"/>
      <c r="B61" s="892">
        <v>6</v>
      </c>
      <c r="C61" s="1562">
        <v>41883</v>
      </c>
      <c r="D61" s="1562"/>
      <c r="E61" s="1174"/>
      <c r="F61" s="1174"/>
      <c r="G61" s="1174"/>
      <c r="H61" s="1174"/>
      <c r="I61" s="1174"/>
      <c r="J61" s="1174"/>
      <c r="K61" s="1174"/>
      <c r="L61" s="1174"/>
      <c r="M61" s="1174"/>
      <c r="N61" s="1174"/>
      <c r="O61" s="1174"/>
      <c r="P61" s="1174"/>
    </row>
    <row r="62" spans="1:23">
      <c r="M62" s="1209"/>
      <c r="N62" s="1209"/>
    </row>
    <row r="63" spans="1:23">
      <c r="M63" s="1209"/>
      <c r="N63" s="1209"/>
    </row>
    <row r="64" spans="1:23">
      <c r="M64" s="1209"/>
      <c r="N64" s="1209"/>
    </row>
    <row r="65" spans="11:15">
      <c r="M65" s="1209"/>
      <c r="N65" s="1209"/>
    </row>
    <row r="66" spans="11:15">
      <c r="K66" s="1155"/>
      <c r="L66" s="1155"/>
      <c r="M66" s="1210"/>
      <c r="N66" s="1210"/>
      <c r="O66" s="1155"/>
    </row>
    <row r="67" spans="11:15">
      <c r="K67" s="1155"/>
      <c r="L67" s="1155"/>
      <c r="M67" s="1210"/>
      <c r="N67" s="1210"/>
      <c r="O67" s="1155"/>
    </row>
    <row r="68" spans="11:15">
      <c r="K68" s="1155"/>
      <c r="L68" s="1155"/>
      <c r="M68" s="1155"/>
      <c r="N68" s="1155"/>
      <c r="O68" s="1155"/>
    </row>
    <row r="69" spans="11:15">
      <c r="K69" s="1155"/>
      <c r="L69" s="1155"/>
      <c r="M69" s="1155"/>
      <c r="N69" s="1155"/>
      <c r="O69" s="1155"/>
    </row>
    <row r="70" spans="11:15">
      <c r="K70" s="1155"/>
      <c r="L70" s="1155"/>
      <c r="M70" s="1155"/>
      <c r="N70" s="1155"/>
      <c r="O70" s="1155"/>
    </row>
    <row r="71" spans="11:15">
      <c r="K71" s="1155"/>
      <c r="L71" s="1155"/>
      <c r="M71" s="1155"/>
      <c r="N71" s="1155"/>
      <c r="O71" s="1155"/>
    </row>
    <row r="72" spans="11:15" ht="8.25" customHeight="1">
      <c r="K72" s="1155"/>
      <c r="L72" s="1155"/>
      <c r="M72" s="1155"/>
      <c r="N72" s="1155"/>
      <c r="O72" s="1155"/>
    </row>
    <row r="73" spans="11:15">
      <c r="K73" s="1155"/>
      <c r="L73" s="1155"/>
      <c r="M73" s="1155"/>
      <c r="N73" s="1155"/>
      <c r="O73" s="1155"/>
    </row>
    <row r="74" spans="11:15" ht="9" customHeight="1">
      <c r="K74" s="1155"/>
      <c r="L74" s="1155"/>
      <c r="M74" s="1155"/>
      <c r="N74" s="1155"/>
      <c r="O74" s="1211"/>
    </row>
    <row r="75" spans="11:15" ht="8.25" customHeight="1">
      <c r="K75" s="1155"/>
      <c r="L75" s="1155"/>
      <c r="M75" s="1563"/>
      <c r="N75" s="1563"/>
      <c r="O75" s="1563"/>
    </row>
    <row r="76" spans="11:15" ht="9.75" customHeight="1">
      <c r="K76" s="1155"/>
      <c r="L76" s="1155"/>
      <c r="M76" s="1155"/>
      <c r="N76" s="1155"/>
      <c r="O76" s="1155"/>
    </row>
    <row r="77" spans="11:15">
      <c r="K77" s="1155"/>
      <c r="L77" s="1155"/>
      <c r="M77" s="1155"/>
      <c r="N77" s="1155"/>
      <c r="O77" s="1155"/>
    </row>
  </sheetData>
  <mergeCells count="121">
    <mergeCell ref="C35:D35"/>
    <mergeCell ref="C61:D61"/>
    <mergeCell ref="M75:O75"/>
    <mergeCell ref="C31:D32"/>
    <mergeCell ref="E33:F33"/>
    <mergeCell ref="G33:H33"/>
    <mergeCell ref="I33:J33"/>
    <mergeCell ref="K33:L33"/>
    <mergeCell ref="M33:N33"/>
    <mergeCell ref="E27:F27"/>
    <mergeCell ref="G27:H27"/>
    <mergeCell ref="I27:J27"/>
    <mergeCell ref="K27:L27"/>
    <mergeCell ref="M27:N27"/>
    <mergeCell ref="M29:N29"/>
    <mergeCell ref="E25:F25"/>
    <mergeCell ref="G25:H25"/>
    <mergeCell ref="I25:J25"/>
    <mergeCell ref="K25:L25"/>
    <mergeCell ref="M25:N25"/>
    <mergeCell ref="E26:F26"/>
    <mergeCell ref="G26:H26"/>
    <mergeCell ref="I26:J26"/>
    <mergeCell ref="K26:L26"/>
    <mergeCell ref="M26:N26"/>
    <mergeCell ref="E23:F23"/>
    <mergeCell ref="G23:H23"/>
    <mergeCell ref="I23:J23"/>
    <mergeCell ref="K23:L23"/>
    <mergeCell ref="M23:N23"/>
    <mergeCell ref="E24:F24"/>
    <mergeCell ref="G24:H24"/>
    <mergeCell ref="I24:J24"/>
    <mergeCell ref="K24:L24"/>
    <mergeCell ref="M24:N24"/>
    <mergeCell ref="M21:N21"/>
    <mergeCell ref="E22:F22"/>
    <mergeCell ref="G22:H22"/>
    <mergeCell ref="I22:J22"/>
    <mergeCell ref="K22:L22"/>
    <mergeCell ref="M22:N22"/>
    <mergeCell ref="E20:F20"/>
    <mergeCell ref="G20:H20"/>
    <mergeCell ref="I20:J20"/>
    <mergeCell ref="K20:L20"/>
    <mergeCell ref="M20:N20"/>
    <mergeCell ref="C21:D21"/>
    <mergeCell ref="E21:F21"/>
    <mergeCell ref="G21:H21"/>
    <mergeCell ref="I21:J21"/>
    <mergeCell ref="K21:L21"/>
    <mergeCell ref="E18:F18"/>
    <mergeCell ref="G18:H18"/>
    <mergeCell ref="I18:J18"/>
    <mergeCell ref="K18:L18"/>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5:D6"/>
    <mergeCell ref="E7:F7"/>
    <mergeCell ref="G7:H7"/>
    <mergeCell ref="I7:J7"/>
    <mergeCell ref="K7:L7"/>
    <mergeCell ref="M7:N7"/>
  </mergeCells>
  <conditionalFormatting sqref="E33:N33">
    <cfRule type="cellIs" dxfId="19" priority="2" operator="equal">
      <formula>"1.º trimestre"</formula>
    </cfRule>
  </conditionalFormatting>
  <conditionalFormatting sqref="E7:N7">
    <cfRule type="cellIs" dxfId="18"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sheetPr>
    <tabColor theme="5"/>
  </sheetPr>
  <dimension ref="A1:AS79"/>
  <sheetViews>
    <sheetView workbookViewId="0"/>
  </sheetViews>
  <sheetFormatPr defaultRowHeight="12.75"/>
  <cols>
    <col min="1" max="1" width="1" style="1156" customWidth="1"/>
    <col min="2" max="2" width="2.5703125" style="1156" customWidth="1"/>
    <col min="3" max="3" width="1" style="1156" customWidth="1"/>
    <col min="4" max="4" width="34" style="1156" customWidth="1"/>
    <col min="5" max="5" width="7.42578125" style="1156" customWidth="1"/>
    <col min="6" max="6" width="4.85546875" style="1156" customWidth="1"/>
    <col min="7" max="7" width="7.42578125" style="1156" customWidth="1"/>
    <col min="8" max="8" width="4.85546875" style="1156" customWidth="1"/>
    <col min="9" max="9" width="7.42578125" style="1156" customWidth="1"/>
    <col min="10" max="10" width="4.85546875" style="1156" customWidth="1"/>
    <col min="11" max="11" width="7.42578125" style="1156" customWidth="1"/>
    <col min="12" max="12" width="4.85546875" style="1156" customWidth="1"/>
    <col min="13" max="13" width="7.42578125" style="1156" customWidth="1"/>
    <col min="14" max="14" width="4.85546875" style="1156" customWidth="1"/>
    <col min="15" max="15" width="2.5703125" style="1156" customWidth="1"/>
    <col min="16" max="16" width="1" style="1156" customWidth="1"/>
    <col min="17" max="17" width="9.140625" style="1319" customWidth="1"/>
    <col min="18" max="30" width="9.140625" style="1155" customWidth="1"/>
    <col min="31" max="45" width="9.140625" style="1155"/>
    <col min="46" max="16384" width="9.140625" style="1156"/>
  </cols>
  <sheetData>
    <row r="1" spans="1:45" ht="13.5" customHeight="1">
      <c r="A1" s="1151"/>
      <c r="B1" s="1317"/>
      <c r="C1" s="1565" t="s">
        <v>359</v>
      </c>
      <c r="D1" s="1565"/>
      <c r="E1" s="1154"/>
      <c r="F1" s="1154"/>
      <c r="G1" s="1154"/>
      <c r="H1" s="1154"/>
      <c r="I1" s="1154"/>
      <c r="J1" s="1154"/>
      <c r="K1" s="1154"/>
      <c r="L1" s="1154"/>
      <c r="M1" s="1318"/>
      <c r="N1" s="1154"/>
      <c r="O1" s="1154"/>
      <c r="P1" s="1151"/>
    </row>
    <row r="2" spans="1:45" ht="9.75" customHeight="1">
      <c r="A2" s="1151"/>
      <c r="B2" s="1320"/>
      <c r="C2" s="1321"/>
      <c r="D2" s="1320"/>
      <c r="E2" s="1322"/>
      <c r="F2" s="1322"/>
      <c r="G2" s="1322"/>
      <c r="H2" s="1322"/>
      <c r="I2" s="1153"/>
      <c r="J2" s="1153"/>
      <c r="K2" s="1153"/>
      <c r="L2" s="1153"/>
      <c r="M2" s="1153"/>
      <c r="N2" s="1153"/>
      <c r="O2" s="1323"/>
      <c r="P2" s="1151"/>
    </row>
    <row r="3" spans="1:45" ht="9" customHeight="1" thickBot="1">
      <c r="A3" s="1151"/>
      <c r="B3" s="1154"/>
      <c r="C3" s="1185"/>
      <c r="D3" s="1154"/>
      <c r="E3" s="1154"/>
      <c r="F3" s="1154"/>
      <c r="G3" s="1154"/>
      <c r="H3" s="1154"/>
      <c r="I3" s="1154"/>
      <c r="J3" s="1154"/>
      <c r="K3" s="1154"/>
      <c r="L3" s="1154"/>
      <c r="M3" s="1552" t="s">
        <v>73</v>
      </c>
      <c r="N3" s="1552"/>
      <c r="O3" s="1324"/>
      <c r="P3" s="1151"/>
    </row>
    <row r="4" spans="1:45" s="1166" customFormat="1" ht="13.5" customHeight="1" thickBot="1">
      <c r="A4" s="1160"/>
      <c r="B4" s="1306"/>
      <c r="C4" s="1162" t="s">
        <v>175</v>
      </c>
      <c r="D4" s="1163"/>
      <c r="E4" s="1163"/>
      <c r="F4" s="1163"/>
      <c r="G4" s="1163"/>
      <c r="H4" s="1163"/>
      <c r="I4" s="1163"/>
      <c r="J4" s="1163"/>
      <c r="K4" s="1163"/>
      <c r="L4" s="1163"/>
      <c r="M4" s="1163"/>
      <c r="N4" s="1164"/>
      <c r="O4" s="1324"/>
      <c r="P4" s="1160"/>
      <c r="Q4" s="1319"/>
      <c r="R4" s="1155"/>
      <c r="S4" s="1155"/>
      <c r="T4" s="1155"/>
      <c r="U4" s="1155"/>
      <c r="V4" s="1155"/>
      <c r="W4" s="1155"/>
      <c r="X4" s="1155"/>
      <c r="Y4" s="1155"/>
      <c r="Z4" s="1155"/>
      <c r="AA4" s="1165"/>
      <c r="AB4" s="1165"/>
      <c r="AC4" s="1165"/>
      <c r="AD4" s="1165"/>
      <c r="AE4" s="1165"/>
      <c r="AF4" s="1165"/>
      <c r="AG4" s="1165"/>
      <c r="AH4" s="1165"/>
      <c r="AI4" s="1165"/>
      <c r="AJ4" s="1165"/>
      <c r="AK4" s="1165"/>
      <c r="AL4" s="1165"/>
      <c r="AM4" s="1165"/>
      <c r="AN4" s="1165"/>
      <c r="AO4" s="1165"/>
      <c r="AP4" s="1165"/>
      <c r="AQ4" s="1165"/>
      <c r="AR4" s="1165"/>
      <c r="AS4" s="1165"/>
    </row>
    <row r="5" spans="1:45" ht="3.75" customHeight="1">
      <c r="A5" s="1151"/>
      <c r="B5" s="1154"/>
      <c r="C5" s="1566" t="s">
        <v>169</v>
      </c>
      <c r="D5" s="1567"/>
      <c r="E5" s="1154"/>
      <c r="F5" s="1325"/>
      <c r="G5" s="1325"/>
      <c r="H5" s="1325"/>
      <c r="I5" s="1325"/>
      <c r="J5" s="1325"/>
      <c r="K5" s="1154"/>
      <c r="L5" s="1325"/>
      <c r="M5" s="1325"/>
      <c r="N5" s="1325"/>
      <c r="O5" s="1324"/>
      <c r="P5" s="1151"/>
      <c r="AA5" s="1165"/>
      <c r="AB5" s="1165"/>
      <c r="AC5" s="1165"/>
      <c r="AD5" s="1165"/>
      <c r="AE5" s="1165"/>
      <c r="AF5" s="1165"/>
    </row>
    <row r="6" spans="1:45" ht="12.75" customHeight="1">
      <c r="A6" s="1151"/>
      <c r="B6" s="1154"/>
      <c r="C6" s="1567"/>
      <c r="D6" s="1567"/>
      <c r="E6" s="1298" t="s">
        <v>34</v>
      </c>
      <c r="F6" s="1299" t="s">
        <v>34</v>
      </c>
      <c r="G6" s="1298" t="s">
        <v>652</v>
      </c>
      <c r="H6" s="1299" t="s">
        <v>34</v>
      </c>
      <c r="I6" s="1300"/>
      <c r="J6" s="1299" t="s">
        <v>34</v>
      </c>
      <c r="K6" s="1301" t="s">
        <v>34</v>
      </c>
      <c r="L6" s="1302">
        <v>2014</v>
      </c>
      <c r="M6" s="1302" t="s">
        <v>34</v>
      </c>
      <c r="N6" s="1303"/>
      <c r="O6" s="1324"/>
      <c r="P6" s="1151"/>
      <c r="Q6" s="1165"/>
      <c r="R6" s="1165"/>
      <c r="S6" s="1165"/>
      <c r="T6" s="1165"/>
    </row>
    <row r="7" spans="1:45">
      <c r="A7" s="1151"/>
      <c r="B7" s="1154"/>
      <c r="C7" s="1326"/>
      <c r="D7" s="1326"/>
      <c r="E7" s="1555" t="s">
        <v>691</v>
      </c>
      <c r="F7" s="1555"/>
      <c r="G7" s="1555" t="s">
        <v>692</v>
      </c>
      <c r="H7" s="1555"/>
      <c r="I7" s="1555" t="s">
        <v>693</v>
      </c>
      <c r="J7" s="1555"/>
      <c r="K7" s="1555" t="s">
        <v>694</v>
      </c>
      <c r="L7" s="1555"/>
      <c r="M7" s="1555" t="s">
        <v>691</v>
      </c>
      <c r="N7" s="1555"/>
      <c r="O7" s="1327"/>
      <c r="P7" s="1151"/>
      <c r="AA7" s="1165"/>
      <c r="AB7" s="1165"/>
      <c r="AC7" s="1165"/>
      <c r="AD7" s="1165"/>
      <c r="AE7" s="1165"/>
      <c r="AF7" s="1165"/>
    </row>
    <row r="8" spans="1:45" s="1173" customFormat="1" ht="15.75" customHeight="1">
      <c r="A8" s="1170"/>
      <c r="B8" s="1328"/>
      <c r="C8" s="1548" t="s">
        <v>13</v>
      </c>
      <c r="D8" s="1548"/>
      <c r="E8" s="1549">
        <v>4424.6000000000004</v>
      </c>
      <c r="F8" s="1549"/>
      <c r="G8" s="1549">
        <v>4469.3999999999996</v>
      </c>
      <c r="H8" s="1549"/>
      <c r="I8" s="1549">
        <v>4468.8999999999996</v>
      </c>
      <c r="J8" s="1549"/>
      <c r="K8" s="1549">
        <v>4426.8999999999996</v>
      </c>
      <c r="L8" s="1549"/>
      <c r="M8" s="1550">
        <v>4514.6000000000004</v>
      </c>
      <c r="N8" s="1550"/>
      <c r="O8" s="1329"/>
      <c r="P8" s="1170"/>
      <c r="Q8" s="1319"/>
      <c r="R8" s="1155"/>
      <c r="S8" s="1155"/>
      <c r="T8" s="1155"/>
      <c r="U8" s="1155"/>
      <c r="V8" s="1155"/>
      <c r="W8" s="1155"/>
      <c r="X8" s="1155"/>
      <c r="Y8" s="1155"/>
      <c r="Z8" s="1155"/>
      <c r="AA8" s="1330"/>
      <c r="AB8" s="1330"/>
      <c r="AC8" s="1330"/>
      <c r="AD8" s="1330"/>
      <c r="AE8" s="1330"/>
      <c r="AF8" s="1330"/>
      <c r="AG8" s="1172"/>
      <c r="AH8" s="1172"/>
      <c r="AI8" s="1172"/>
      <c r="AJ8" s="1172"/>
      <c r="AK8" s="1172"/>
      <c r="AL8" s="1172"/>
      <c r="AM8" s="1172"/>
      <c r="AN8" s="1172"/>
      <c r="AO8" s="1172"/>
      <c r="AP8" s="1172"/>
      <c r="AQ8" s="1172"/>
      <c r="AR8" s="1172"/>
      <c r="AS8" s="1172"/>
    </row>
    <row r="9" spans="1:45" ht="11.25" customHeight="1">
      <c r="A9" s="1151"/>
      <c r="B9" s="1331"/>
      <c r="C9" s="887" t="s">
        <v>72</v>
      </c>
      <c r="D9" s="1174"/>
      <c r="E9" s="1568">
        <v>2281.6</v>
      </c>
      <c r="F9" s="1568"/>
      <c r="G9" s="1568">
        <v>2313.9</v>
      </c>
      <c r="H9" s="1568"/>
      <c r="I9" s="1568">
        <v>2309.3000000000002</v>
      </c>
      <c r="J9" s="1568"/>
      <c r="K9" s="1568">
        <v>2273.4</v>
      </c>
      <c r="L9" s="1568"/>
      <c r="M9" s="1569">
        <v>2332</v>
      </c>
      <c r="N9" s="1569"/>
      <c r="O9" s="1327"/>
      <c r="P9" s="1151"/>
      <c r="Q9" s="1150"/>
      <c r="R9" s="1150"/>
      <c r="S9" s="1150"/>
    </row>
    <row r="10" spans="1:45" ht="11.25" customHeight="1">
      <c r="A10" s="1151"/>
      <c r="B10" s="1331"/>
      <c r="C10" s="887" t="s">
        <v>71</v>
      </c>
      <c r="D10" s="1174"/>
      <c r="E10" s="1568">
        <v>2143.1</v>
      </c>
      <c r="F10" s="1568"/>
      <c r="G10" s="1568">
        <v>2155.5</v>
      </c>
      <c r="H10" s="1568"/>
      <c r="I10" s="1568">
        <v>2159.6</v>
      </c>
      <c r="J10" s="1568"/>
      <c r="K10" s="1568">
        <v>2153.4</v>
      </c>
      <c r="L10" s="1568"/>
      <c r="M10" s="1569">
        <v>2182.6</v>
      </c>
      <c r="N10" s="1569"/>
      <c r="O10" s="1327"/>
      <c r="P10" s="1151"/>
    </row>
    <row r="11" spans="1:45" ht="15.75" customHeight="1">
      <c r="A11" s="1151"/>
      <c r="B11" s="1331"/>
      <c r="C11" s="887" t="s">
        <v>170</v>
      </c>
      <c r="D11" s="1174"/>
      <c r="E11" s="1568">
        <v>236.6</v>
      </c>
      <c r="F11" s="1568"/>
      <c r="G11" s="1568">
        <v>259</v>
      </c>
      <c r="H11" s="1568"/>
      <c r="I11" s="1568">
        <v>244.9</v>
      </c>
      <c r="J11" s="1568"/>
      <c r="K11" s="1568">
        <v>236.3</v>
      </c>
      <c r="L11" s="1568"/>
      <c r="M11" s="1569">
        <v>234.1</v>
      </c>
      <c r="N11" s="1569"/>
      <c r="O11" s="1327"/>
      <c r="P11" s="1151"/>
    </row>
    <row r="12" spans="1:45" ht="11.25" customHeight="1">
      <c r="A12" s="1151"/>
      <c r="B12" s="1331"/>
      <c r="C12" s="887" t="s">
        <v>171</v>
      </c>
      <c r="D12" s="1174"/>
      <c r="E12" s="1556">
        <v>2175</v>
      </c>
      <c r="F12" s="1556"/>
      <c r="G12" s="1556">
        <v>2195.5</v>
      </c>
      <c r="H12" s="1556"/>
      <c r="I12" s="1556">
        <v>2197.9</v>
      </c>
      <c r="J12" s="1556"/>
      <c r="K12" s="1556">
        <v>2204.6999999999998</v>
      </c>
      <c r="L12" s="1556"/>
      <c r="M12" s="1557">
        <v>2244.4</v>
      </c>
      <c r="N12" s="1557"/>
      <c r="O12" s="1327"/>
      <c r="P12" s="1151"/>
    </row>
    <row r="13" spans="1:45" ht="11.25" customHeight="1">
      <c r="A13" s="1151"/>
      <c r="B13" s="1331"/>
      <c r="C13" s="887" t="s">
        <v>172</v>
      </c>
      <c r="D13" s="1174"/>
      <c r="E13" s="1556">
        <v>2013</v>
      </c>
      <c r="F13" s="1556"/>
      <c r="G13" s="1556">
        <v>2014.9</v>
      </c>
      <c r="H13" s="1556"/>
      <c r="I13" s="1556">
        <v>2026.2</v>
      </c>
      <c r="J13" s="1556"/>
      <c r="K13" s="1556">
        <v>1985.9</v>
      </c>
      <c r="L13" s="1556"/>
      <c r="M13" s="1557">
        <v>2036.1</v>
      </c>
      <c r="N13" s="1557"/>
      <c r="O13" s="1327"/>
      <c r="P13" s="1151"/>
    </row>
    <row r="14" spans="1:45" ht="15.75" customHeight="1">
      <c r="A14" s="1151"/>
      <c r="B14" s="1331"/>
      <c r="C14" s="887" t="s">
        <v>439</v>
      </c>
      <c r="D14" s="1174"/>
      <c r="E14" s="1568">
        <v>483.4</v>
      </c>
      <c r="F14" s="1568"/>
      <c r="G14" s="1568">
        <v>467.7</v>
      </c>
      <c r="H14" s="1568"/>
      <c r="I14" s="1568">
        <v>422.4</v>
      </c>
      <c r="J14" s="1568"/>
      <c r="K14" s="1568">
        <v>392.1</v>
      </c>
      <c r="L14" s="1568"/>
      <c r="M14" s="1569">
        <v>408.6</v>
      </c>
      <c r="N14" s="1569"/>
      <c r="O14" s="1327"/>
      <c r="P14" s="1151"/>
    </row>
    <row r="15" spans="1:45" ht="11.25" customHeight="1">
      <c r="A15" s="1151"/>
      <c r="B15" s="1331"/>
      <c r="C15" s="887" t="s">
        <v>176</v>
      </c>
      <c r="D15" s="1174"/>
      <c r="E15" s="1556">
        <v>1053.2</v>
      </c>
      <c r="F15" s="1556"/>
      <c r="G15" s="1556">
        <v>1043.5999999999999</v>
      </c>
      <c r="H15" s="1556"/>
      <c r="I15" s="1556">
        <v>1041</v>
      </c>
      <c r="J15" s="1556"/>
      <c r="K15" s="1556">
        <v>1055.7</v>
      </c>
      <c r="L15" s="1556"/>
      <c r="M15" s="1557">
        <v>1073.9000000000001</v>
      </c>
      <c r="N15" s="1557"/>
      <c r="O15" s="1327"/>
      <c r="P15" s="1151"/>
    </row>
    <row r="16" spans="1:45" ht="11.25" customHeight="1">
      <c r="A16" s="1151"/>
      <c r="B16" s="1331"/>
      <c r="C16" s="887" t="s">
        <v>177</v>
      </c>
      <c r="D16" s="1174"/>
      <c r="E16" s="1556">
        <v>2888</v>
      </c>
      <c r="F16" s="1556"/>
      <c r="G16" s="1556">
        <v>2958.1</v>
      </c>
      <c r="H16" s="1556"/>
      <c r="I16" s="1556">
        <v>3005.5</v>
      </c>
      <c r="J16" s="1556"/>
      <c r="K16" s="1556">
        <v>2979.1</v>
      </c>
      <c r="L16" s="1556"/>
      <c r="M16" s="1557">
        <v>3032.1</v>
      </c>
      <c r="N16" s="1557"/>
      <c r="O16" s="1327"/>
      <c r="P16" s="1151"/>
    </row>
    <row r="17" spans="1:45" s="1336" customFormat="1" ht="15.75" customHeight="1">
      <c r="A17" s="1332"/>
      <c r="B17" s="1333"/>
      <c r="C17" s="887" t="s">
        <v>178</v>
      </c>
      <c r="D17" s="1174"/>
      <c r="E17" s="1556">
        <v>3768.7</v>
      </c>
      <c r="F17" s="1556"/>
      <c r="G17" s="1556">
        <v>3842.5</v>
      </c>
      <c r="H17" s="1556"/>
      <c r="I17" s="1556">
        <v>3843.7</v>
      </c>
      <c r="J17" s="1556"/>
      <c r="K17" s="1556">
        <v>3840.1</v>
      </c>
      <c r="L17" s="1556"/>
      <c r="M17" s="1557">
        <v>3923.1</v>
      </c>
      <c r="N17" s="1557"/>
      <c r="O17" s="1334"/>
      <c r="P17" s="1332"/>
      <c r="Q17" s="1319"/>
      <c r="R17" s="1155"/>
      <c r="S17" s="1155"/>
      <c r="T17" s="1155"/>
      <c r="U17" s="1155"/>
      <c r="V17" s="1155"/>
      <c r="W17" s="1155"/>
      <c r="X17" s="1155"/>
      <c r="Y17" s="1155"/>
      <c r="Z17" s="1155"/>
      <c r="AA17" s="1335"/>
      <c r="AB17" s="1335"/>
      <c r="AC17" s="1335"/>
      <c r="AD17" s="1335"/>
      <c r="AE17" s="1335"/>
      <c r="AF17" s="1335"/>
      <c r="AG17" s="1335"/>
      <c r="AH17" s="1335"/>
      <c r="AI17" s="1335"/>
      <c r="AJ17" s="1335"/>
      <c r="AK17" s="1335"/>
      <c r="AL17" s="1335"/>
      <c r="AM17" s="1335"/>
      <c r="AN17" s="1335"/>
      <c r="AO17" s="1335"/>
      <c r="AP17" s="1335"/>
      <c r="AQ17" s="1335"/>
      <c r="AR17" s="1335"/>
      <c r="AS17" s="1335"/>
    </row>
    <row r="18" spans="1:45" s="1336" customFormat="1" ht="11.25" customHeight="1">
      <c r="A18" s="1332"/>
      <c r="B18" s="1333"/>
      <c r="C18" s="887" t="s">
        <v>179</v>
      </c>
      <c r="D18" s="1174"/>
      <c r="E18" s="1556">
        <v>655.9</v>
      </c>
      <c r="F18" s="1556"/>
      <c r="G18" s="1556">
        <v>626.9</v>
      </c>
      <c r="H18" s="1556"/>
      <c r="I18" s="1556">
        <v>625.1</v>
      </c>
      <c r="J18" s="1556"/>
      <c r="K18" s="1556">
        <v>586.79999999999995</v>
      </c>
      <c r="L18" s="1556"/>
      <c r="M18" s="1557">
        <v>591.5</v>
      </c>
      <c r="N18" s="1557"/>
      <c r="O18" s="1334"/>
      <c r="P18" s="1332"/>
      <c r="Q18" s="1319"/>
      <c r="R18" s="1155"/>
      <c r="S18" s="1155"/>
      <c r="T18" s="1155"/>
      <c r="U18" s="1155"/>
      <c r="V18" s="1155"/>
      <c r="W18" s="1155"/>
      <c r="X18" s="1155"/>
      <c r="Y18" s="1155"/>
      <c r="Z18" s="1155"/>
      <c r="AA18" s="1335"/>
      <c r="AB18" s="1335"/>
      <c r="AC18" s="1335"/>
      <c r="AD18" s="1335"/>
      <c r="AE18" s="1335"/>
      <c r="AF18" s="1335"/>
      <c r="AG18" s="1335"/>
      <c r="AH18" s="1335"/>
      <c r="AI18" s="1335"/>
      <c r="AJ18" s="1335"/>
      <c r="AK18" s="1335"/>
      <c r="AL18" s="1335"/>
      <c r="AM18" s="1335"/>
      <c r="AN18" s="1335"/>
      <c r="AO18" s="1335"/>
      <c r="AP18" s="1335"/>
      <c r="AQ18" s="1335"/>
      <c r="AR18" s="1335"/>
      <c r="AS18" s="1335"/>
    </row>
    <row r="19" spans="1:45" ht="15.75" customHeight="1">
      <c r="A19" s="1151"/>
      <c r="B19" s="1331"/>
      <c r="C19" s="887" t="s">
        <v>180</v>
      </c>
      <c r="D19" s="1174"/>
      <c r="E19" s="1556">
        <v>3442.9</v>
      </c>
      <c r="F19" s="1556"/>
      <c r="G19" s="1556">
        <v>3467.8</v>
      </c>
      <c r="H19" s="1556"/>
      <c r="I19" s="1556">
        <v>3514.1</v>
      </c>
      <c r="J19" s="1556"/>
      <c r="K19" s="1556">
        <v>3512.9</v>
      </c>
      <c r="L19" s="1556"/>
      <c r="M19" s="1557">
        <v>3595.4</v>
      </c>
      <c r="N19" s="1557"/>
      <c r="O19" s="1327"/>
      <c r="P19" s="1151"/>
    </row>
    <row r="20" spans="1:45" ht="11.25" customHeight="1">
      <c r="A20" s="1151"/>
      <c r="B20" s="1331"/>
      <c r="C20" s="1337"/>
      <c r="D20" s="1293" t="s">
        <v>181</v>
      </c>
      <c r="E20" s="1556">
        <v>2697.4</v>
      </c>
      <c r="F20" s="1556"/>
      <c r="G20" s="1556">
        <v>2717.6</v>
      </c>
      <c r="H20" s="1556"/>
      <c r="I20" s="1556">
        <v>2768.3</v>
      </c>
      <c r="J20" s="1556"/>
      <c r="K20" s="1556">
        <v>2781.4</v>
      </c>
      <c r="L20" s="1556"/>
      <c r="M20" s="1557">
        <v>2830.2</v>
      </c>
      <c r="N20" s="1557"/>
      <c r="O20" s="1327"/>
      <c r="P20" s="1151"/>
    </row>
    <row r="21" spans="1:45" ht="11.25" customHeight="1">
      <c r="A21" s="1151"/>
      <c r="B21" s="1331"/>
      <c r="C21" s="1337"/>
      <c r="D21" s="1293" t="s">
        <v>182</v>
      </c>
      <c r="E21" s="1556">
        <v>615.1</v>
      </c>
      <c r="F21" s="1556"/>
      <c r="G21" s="1556">
        <v>626.1</v>
      </c>
      <c r="H21" s="1556"/>
      <c r="I21" s="1556">
        <v>614.70000000000005</v>
      </c>
      <c r="J21" s="1556"/>
      <c r="K21" s="1556">
        <v>609.29999999999995</v>
      </c>
      <c r="L21" s="1556"/>
      <c r="M21" s="1557">
        <v>630.1</v>
      </c>
      <c r="N21" s="1557"/>
      <c r="O21" s="1327"/>
      <c r="P21" s="1151"/>
    </row>
    <row r="22" spans="1:45" ht="11.25" customHeight="1">
      <c r="A22" s="1151"/>
      <c r="B22" s="1331"/>
      <c r="C22" s="1337"/>
      <c r="D22" s="1293" t="s">
        <v>140</v>
      </c>
      <c r="E22" s="1556">
        <v>130.5</v>
      </c>
      <c r="F22" s="1556"/>
      <c r="G22" s="1556">
        <v>124</v>
      </c>
      <c r="H22" s="1556"/>
      <c r="I22" s="1556">
        <v>131.1</v>
      </c>
      <c r="J22" s="1556"/>
      <c r="K22" s="1556">
        <v>122.2</v>
      </c>
      <c r="L22" s="1556"/>
      <c r="M22" s="1557">
        <v>135.1</v>
      </c>
      <c r="N22" s="1557"/>
      <c r="O22" s="1327"/>
      <c r="P22" s="1151"/>
    </row>
    <row r="23" spans="1:45" ht="11.25" customHeight="1">
      <c r="A23" s="1151"/>
      <c r="B23" s="1331"/>
      <c r="C23" s="887" t="s">
        <v>183</v>
      </c>
      <c r="D23" s="1174"/>
      <c r="E23" s="1556">
        <v>950.3</v>
      </c>
      <c r="F23" s="1556"/>
      <c r="G23" s="1556">
        <v>968</v>
      </c>
      <c r="H23" s="1556"/>
      <c r="I23" s="1556">
        <v>928.4</v>
      </c>
      <c r="J23" s="1556"/>
      <c r="K23" s="1556">
        <v>891.4</v>
      </c>
      <c r="L23" s="1556"/>
      <c r="M23" s="1557">
        <v>895.6</v>
      </c>
      <c r="N23" s="1557"/>
      <c r="O23" s="1327"/>
      <c r="P23" s="1151"/>
    </row>
    <row r="24" spans="1:45" ht="11.25" customHeight="1">
      <c r="A24" s="1151"/>
      <c r="B24" s="1331"/>
      <c r="C24" s="887" t="s">
        <v>140</v>
      </c>
      <c r="D24" s="1174"/>
      <c r="E24" s="1556">
        <v>31.5</v>
      </c>
      <c r="F24" s="1556"/>
      <c r="G24" s="1556">
        <v>33.6</v>
      </c>
      <c r="H24" s="1556"/>
      <c r="I24" s="1556">
        <v>26.4</v>
      </c>
      <c r="J24" s="1556"/>
      <c r="K24" s="1556">
        <v>22.5</v>
      </c>
      <c r="L24" s="1556"/>
      <c r="M24" s="1557">
        <v>23.6</v>
      </c>
      <c r="N24" s="1557"/>
      <c r="O24" s="1327"/>
      <c r="P24" s="1151"/>
    </row>
    <row r="25" spans="1:45" ht="15.75" customHeight="1">
      <c r="A25" s="1151"/>
      <c r="B25" s="1331"/>
      <c r="C25" s="893" t="s">
        <v>184</v>
      </c>
      <c r="D25" s="893"/>
      <c r="E25" s="1560"/>
      <c r="F25" s="1560"/>
      <c r="G25" s="1560"/>
      <c r="H25" s="1560"/>
      <c r="I25" s="1560"/>
      <c r="J25" s="1560"/>
      <c r="K25" s="1560"/>
      <c r="L25" s="1560"/>
      <c r="M25" s="1561"/>
      <c r="N25" s="1561"/>
      <c r="O25" s="1327"/>
      <c r="P25" s="1151"/>
    </row>
    <row r="26" spans="1:45" s="1026" customFormat="1" ht="13.5" customHeight="1">
      <c r="A26" s="1197"/>
      <c r="B26" s="1570" t="s">
        <v>185</v>
      </c>
      <c r="C26" s="1570"/>
      <c r="D26" s="1570"/>
      <c r="E26" s="1571">
        <v>60.4</v>
      </c>
      <c r="F26" s="1571"/>
      <c r="G26" s="1571">
        <v>61.2</v>
      </c>
      <c r="H26" s="1571"/>
      <c r="I26" s="1571">
        <v>61.6</v>
      </c>
      <c r="J26" s="1571"/>
      <c r="K26" s="1571">
        <v>61.5</v>
      </c>
      <c r="L26" s="1571"/>
      <c r="M26" s="1572">
        <v>62.6</v>
      </c>
      <c r="N26" s="1572"/>
      <c r="O26" s="1338"/>
      <c r="P26" s="1197"/>
      <c r="Q26" s="1319"/>
      <c r="R26" s="1155"/>
      <c r="S26" s="1155"/>
      <c r="T26" s="1155"/>
      <c r="U26" s="1155"/>
      <c r="V26" s="1155"/>
      <c r="W26" s="1155"/>
      <c r="X26" s="1155"/>
      <c r="Y26" s="1155"/>
      <c r="Z26" s="1155"/>
      <c r="AA26" s="1200"/>
      <c r="AB26" s="1200"/>
      <c r="AC26" s="1200"/>
      <c r="AD26" s="1200"/>
      <c r="AE26" s="1200"/>
      <c r="AF26" s="1200"/>
      <c r="AG26" s="1200"/>
      <c r="AH26" s="1200"/>
      <c r="AI26" s="1200"/>
      <c r="AJ26" s="1200"/>
      <c r="AK26" s="1200"/>
      <c r="AL26" s="1200"/>
      <c r="AM26" s="1200"/>
      <c r="AN26" s="1200"/>
      <c r="AO26" s="1200"/>
      <c r="AP26" s="1200"/>
      <c r="AQ26" s="1200"/>
      <c r="AR26" s="1200"/>
      <c r="AS26" s="1200"/>
    </row>
    <row r="27" spans="1:45" ht="11.25" customHeight="1">
      <c r="A27" s="1151"/>
      <c r="B27" s="1331"/>
      <c r="C27" s="890"/>
      <c r="D27" s="1293" t="s">
        <v>72</v>
      </c>
      <c r="E27" s="1560">
        <v>63.2</v>
      </c>
      <c r="F27" s="1560"/>
      <c r="G27" s="1560">
        <v>64.2</v>
      </c>
      <c r="H27" s="1560"/>
      <c r="I27" s="1560">
        <v>64.5</v>
      </c>
      <c r="J27" s="1560"/>
      <c r="K27" s="1560">
        <v>64.3</v>
      </c>
      <c r="L27" s="1560"/>
      <c r="M27" s="1561">
        <v>65.8</v>
      </c>
      <c r="N27" s="1561"/>
      <c r="O27" s="1327"/>
      <c r="P27" s="1151"/>
    </row>
    <row r="28" spans="1:45" ht="11.25" customHeight="1">
      <c r="A28" s="1151"/>
      <c r="B28" s="1331"/>
      <c r="C28" s="890"/>
      <c r="D28" s="1293" t="s">
        <v>71</v>
      </c>
      <c r="E28" s="1560">
        <v>57.7</v>
      </c>
      <c r="F28" s="1560"/>
      <c r="G28" s="1560">
        <v>58.4</v>
      </c>
      <c r="H28" s="1560"/>
      <c r="I28" s="1560">
        <v>58.8</v>
      </c>
      <c r="J28" s="1560"/>
      <c r="K28" s="1560">
        <v>58.9</v>
      </c>
      <c r="L28" s="1560"/>
      <c r="M28" s="1561">
        <v>59.6</v>
      </c>
      <c r="N28" s="1561"/>
      <c r="O28" s="1327"/>
      <c r="P28" s="1151"/>
    </row>
    <row r="29" spans="1:45" s="1026" customFormat="1" ht="13.5" customHeight="1">
      <c r="A29" s="1197"/>
      <c r="B29" s="1570" t="s">
        <v>170</v>
      </c>
      <c r="C29" s="1570"/>
      <c r="D29" s="1570"/>
      <c r="E29" s="1571">
        <v>21.2</v>
      </c>
      <c r="F29" s="1571"/>
      <c r="G29" s="1571">
        <v>23.3</v>
      </c>
      <c r="H29" s="1571"/>
      <c r="I29" s="1571">
        <v>22.2</v>
      </c>
      <c r="J29" s="1571"/>
      <c r="K29" s="1571">
        <v>21.4</v>
      </c>
      <c r="L29" s="1571"/>
      <c r="M29" s="1572">
        <v>21.2</v>
      </c>
      <c r="N29" s="1572"/>
      <c r="O29" s="1338"/>
      <c r="P29" s="1197"/>
      <c r="Q29" s="1319"/>
      <c r="R29" s="1155"/>
      <c r="S29" s="1155"/>
      <c r="T29" s="1155"/>
      <c r="U29" s="1155"/>
      <c r="V29" s="1155"/>
      <c r="W29" s="1155"/>
      <c r="X29" s="1155"/>
      <c r="Y29" s="1155"/>
      <c r="Z29" s="1155"/>
      <c r="AA29" s="1200"/>
      <c r="AB29" s="1200"/>
      <c r="AC29" s="1200"/>
      <c r="AD29" s="1200"/>
      <c r="AE29" s="1200"/>
      <c r="AF29" s="1200"/>
      <c r="AG29" s="1200"/>
      <c r="AH29" s="1200"/>
      <c r="AI29" s="1200"/>
      <c r="AJ29" s="1200"/>
      <c r="AK29" s="1200"/>
      <c r="AL29" s="1200"/>
      <c r="AM29" s="1200"/>
      <c r="AN29" s="1200"/>
      <c r="AO29" s="1200"/>
      <c r="AP29" s="1200"/>
      <c r="AQ29" s="1200"/>
      <c r="AR29" s="1200"/>
      <c r="AS29" s="1200"/>
    </row>
    <row r="30" spans="1:45" ht="11.25" customHeight="1">
      <c r="A30" s="1151"/>
      <c r="B30" s="1331"/>
      <c r="C30" s="890"/>
      <c r="D30" s="1293" t="s">
        <v>72</v>
      </c>
      <c r="E30" s="1560">
        <v>22.9</v>
      </c>
      <c r="F30" s="1560"/>
      <c r="G30" s="1560">
        <v>23.8</v>
      </c>
      <c r="H30" s="1560"/>
      <c r="I30" s="1560">
        <v>23.1</v>
      </c>
      <c r="J30" s="1560"/>
      <c r="K30" s="1560">
        <v>21.9</v>
      </c>
      <c r="L30" s="1560"/>
      <c r="M30" s="1561">
        <v>21.2</v>
      </c>
      <c r="N30" s="1561"/>
      <c r="O30" s="1327"/>
      <c r="P30" s="1151"/>
    </row>
    <row r="31" spans="1:45" ht="11.25" customHeight="1">
      <c r="A31" s="1151"/>
      <c r="B31" s="1331"/>
      <c r="C31" s="890"/>
      <c r="D31" s="1293" t="s">
        <v>71</v>
      </c>
      <c r="E31" s="1560">
        <v>19.5</v>
      </c>
      <c r="F31" s="1560"/>
      <c r="G31" s="1560">
        <v>22.8</v>
      </c>
      <c r="H31" s="1560"/>
      <c r="I31" s="1560">
        <v>21.1</v>
      </c>
      <c r="J31" s="1560"/>
      <c r="K31" s="1560">
        <v>20.9</v>
      </c>
      <c r="L31" s="1560"/>
      <c r="M31" s="1561">
        <v>21.3</v>
      </c>
      <c r="N31" s="1561"/>
      <c r="O31" s="1327"/>
      <c r="P31" s="1151"/>
    </row>
    <row r="32" spans="1:45" s="1026" customFormat="1" ht="13.5" customHeight="1">
      <c r="A32" s="1197"/>
      <c r="B32" s="1570" t="s">
        <v>186</v>
      </c>
      <c r="C32" s="1570"/>
      <c r="D32" s="1570"/>
      <c r="E32" s="1571">
        <v>47.1</v>
      </c>
      <c r="F32" s="1571"/>
      <c r="G32" s="1571">
        <v>47.2</v>
      </c>
      <c r="H32" s="1571"/>
      <c r="I32" s="1571">
        <v>47.8</v>
      </c>
      <c r="J32" s="1571"/>
      <c r="K32" s="1571">
        <v>47.6</v>
      </c>
      <c r="L32" s="1571"/>
      <c r="M32" s="1572">
        <v>47.8</v>
      </c>
      <c r="N32" s="1572"/>
      <c r="O32" s="1338"/>
      <c r="P32" s="1197"/>
      <c r="Q32" s="1319"/>
      <c r="R32" s="1155"/>
      <c r="S32" s="1155"/>
      <c r="T32" s="1155"/>
      <c r="U32" s="1155"/>
      <c r="V32" s="1155"/>
      <c r="W32" s="1155"/>
      <c r="X32" s="1155"/>
      <c r="Y32" s="1155"/>
      <c r="Z32" s="1155"/>
      <c r="AA32" s="1200"/>
      <c r="AB32" s="1200"/>
      <c r="AC32" s="1200"/>
      <c r="AD32" s="1200"/>
      <c r="AE32" s="1200"/>
      <c r="AF32" s="1200"/>
      <c r="AG32" s="1200"/>
      <c r="AH32" s="1200"/>
      <c r="AI32" s="1200"/>
      <c r="AJ32" s="1200"/>
      <c r="AK32" s="1200"/>
      <c r="AL32" s="1200"/>
      <c r="AM32" s="1200"/>
      <c r="AN32" s="1200"/>
      <c r="AO32" s="1200"/>
      <c r="AP32" s="1200"/>
      <c r="AQ32" s="1200"/>
      <c r="AR32" s="1200"/>
      <c r="AS32" s="1200"/>
    </row>
    <row r="33" spans="1:45" ht="11.25" customHeight="1">
      <c r="A33" s="1151"/>
      <c r="B33" s="1331"/>
      <c r="C33" s="890"/>
      <c r="D33" s="1293" t="s">
        <v>72</v>
      </c>
      <c r="E33" s="1560">
        <v>53.4</v>
      </c>
      <c r="F33" s="1560"/>
      <c r="G33" s="1560">
        <v>54.3</v>
      </c>
      <c r="H33" s="1560"/>
      <c r="I33" s="1560">
        <v>54.8</v>
      </c>
      <c r="J33" s="1560"/>
      <c r="K33" s="1560">
        <v>54.1</v>
      </c>
      <c r="L33" s="1560"/>
      <c r="M33" s="1561">
        <v>54.6</v>
      </c>
      <c r="N33" s="1561"/>
      <c r="O33" s="1327"/>
      <c r="P33" s="1151"/>
    </row>
    <row r="34" spans="1:45" ht="11.25" customHeight="1">
      <c r="A34" s="1151"/>
      <c r="B34" s="1331"/>
      <c r="C34" s="890"/>
      <c r="D34" s="1293" t="s">
        <v>71</v>
      </c>
      <c r="E34" s="1560">
        <v>41.3</v>
      </c>
      <c r="F34" s="1560"/>
      <c r="G34" s="1560">
        <v>40.9</v>
      </c>
      <c r="H34" s="1560"/>
      <c r="I34" s="1560">
        <v>41.5</v>
      </c>
      <c r="J34" s="1560"/>
      <c r="K34" s="1560">
        <v>41.7</v>
      </c>
      <c r="L34" s="1560"/>
      <c r="M34" s="1561">
        <v>41.8</v>
      </c>
      <c r="N34" s="1561"/>
      <c r="O34" s="1327"/>
      <c r="P34" s="1151"/>
    </row>
    <row r="35" spans="1:45" ht="15.75" customHeight="1">
      <c r="A35" s="1151"/>
      <c r="B35" s="1331"/>
      <c r="C35" s="1577" t="s">
        <v>187</v>
      </c>
      <c r="D35" s="1577"/>
      <c r="E35" s="1578">
        <v>0</v>
      </c>
      <c r="F35" s="1578"/>
      <c r="G35" s="1578">
        <v>0</v>
      </c>
      <c r="H35" s="1578"/>
      <c r="I35" s="1578">
        <v>0</v>
      </c>
      <c r="J35" s="1578"/>
      <c r="K35" s="1578">
        <v>0</v>
      </c>
      <c r="L35" s="1578"/>
      <c r="M35" s="1573">
        <v>0</v>
      </c>
      <c r="N35" s="1573"/>
      <c r="O35" s="1327"/>
      <c r="P35" s="1151"/>
    </row>
    <row r="36" spans="1:45" ht="11.25" customHeight="1">
      <c r="A36" s="1151"/>
      <c r="B36" s="1331"/>
      <c r="C36" s="1574" t="s">
        <v>185</v>
      </c>
      <c r="D36" s="1574"/>
      <c r="E36" s="1575">
        <v>-5.5</v>
      </c>
      <c r="F36" s="1575"/>
      <c r="G36" s="1575">
        <v>-5.8000000000000043</v>
      </c>
      <c r="H36" s="1575"/>
      <c r="I36" s="1575">
        <v>-5.7000000000000028</v>
      </c>
      <c r="J36" s="1575"/>
      <c r="K36" s="1575">
        <v>-5.3999999999999986</v>
      </c>
      <c r="L36" s="1575"/>
      <c r="M36" s="1576">
        <v>-6.1999999999999957</v>
      </c>
      <c r="N36" s="1576"/>
      <c r="O36" s="1327"/>
      <c r="P36" s="1151"/>
    </row>
    <row r="37" spans="1:45" ht="11.25" customHeight="1">
      <c r="A37" s="1151"/>
      <c r="B37" s="1331"/>
      <c r="C37" s="1574" t="s">
        <v>170</v>
      </c>
      <c r="D37" s="1574"/>
      <c r="E37" s="1575">
        <v>-3.3999999999999986</v>
      </c>
      <c r="F37" s="1575"/>
      <c r="G37" s="1575">
        <v>-1</v>
      </c>
      <c r="H37" s="1575"/>
      <c r="I37" s="1575">
        <v>-2</v>
      </c>
      <c r="J37" s="1575"/>
      <c r="K37" s="1575">
        <v>-1</v>
      </c>
      <c r="L37" s="1575"/>
      <c r="M37" s="1576">
        <v>0.10000000000000142</v>
      </c>
      <c r="N37" s="1576"/>
      <c r="O37" s="1327"/>
      <c r="P37" s="1151"/>
    </row>
    <row r="38" spans="1:45" ht="11.25" customHeight="1">
      <c r="A38" s="1151"/>
      <c r="B38" s="1331"/>
      <c r="C38" s="1574" t="s">
        <v>186</v>
      </c>
      <c r="D38" s="1574"/>
      <c r="E38" s="1575">
        <v>-12.100000000000001</v>
      </c>
      <c r="F38" s="1575"/>
      <c r="G38" s="1575">
        <v>-13.399999999999999</v>
      </c>
      <c r="H38" s="1575"/>
      <c r="I38" s="1575">
        <v>-13.299999999999997</v>
      </c>
      <c r="J38" s="1575"/>
      <c r="K38" s="1575">
        <v>-12.399999999999999</v>
      </c>
      <c r="L38" s="1575"/>
      <c r="M38" s="1576">
        <v>-12.800000000000004</v>
      </c>
      <c r="N38" s="1576"/>
      <c r="O38" s="1327"/>
      <c r="P38" s="1151"/>
    </row>
    <row r="39" spans="1:45" ht="11.25" customHeight="1" thickBot="1">
      <c r="A39" s="1151"/>
      <c r="B39" s="1331"/>
      <c r="C39" s="1293"/>
      <c r="D39" s="1293"/>
      <c r="E39" s="1339"/>
      <c r="F39" s="1339"/>
      <c r="G39" s="1339"/>
      <c r="H39" s="1339"/>
      <c r="I39" s="1339"/>
      <c r="J39" s="1339"/>
      <c r="K39" s="1339"/>
      <c r="L39" s="1339"/>
      <c r="M39" s="1340"/>
      <c r="N39" s="1340"/>
      <c r="O39" s="1327"/>
      <c r="P39" s="1151"/>
    </row>
    <row r="40" spans="1:45" s="1166" customFormat="1" ht="13.5" customHeight="1" thickBot="1">
      <c r="A40" s="1160"/>
      <c r="B40" s="1306"/>
      <c r="C40" s="1162" t="s">
        <v>539</v>
      </c>
      <c r="D40" s="1163"/>
      <c r="E40" s="1163"/>
      <c r="F40" s="1163"/>
      <c r="G40" s="1163"/>
      <c r="H40" s="1163"/>
      <c r="I40" s="1163"/>
      <c r="J40" s="1163"/>
      <c r="K40" s="1163"/>
      <c r="L40" s="1163"/>
      <c r="M40" s="1163"/>
      <c r="N40" s="1164"/>
      <c r="O40" s="1327"/>
      <c r="P40" s="1160"/>
      <c r="Q40" s="1341"/>
      <c r="R40" s="1165"/>
      <c r="S40" s="1165"/>
      <c r="T40" s="1165"/>
      <c r="U40" s="1178"/>
      <c r="V40" s="1165"/>
      <c r="W40" s="1165"/>
      <c r="X40" s="1165"/>
      <c r="Y40" s="1165"/>
      <c r="Z40" s="1165"/>
      <c r="AA40" s="1165"/>
      <c r="AB40" s="1165"/>
      <c r="AC40" s="1165"/>
      <c r="AD40" s="1165"/>
      <c r="AE40" s="1165"/>
      <c r="AF40" s="1165"/>
      <c r="AG40" s="1165"/>
      <c r="AH40" s="1165"/>
      <c r="AI40" s="1165"/>
      <c r="AJ40" s="1165"/>
      <c r="AK40" s="1165"/>
      <c r="AL40" s="1165"/>
      <c r="AM40" s="1165"/>
      <c r="AN40" s="1165"/>
      <c r="AO40" s="1165"/>
      <c r="AP40" s="1165"/>
      <c r="AQ40" s="1165"/>
      <c r="AR40" s="1165"/>
      <c r="AS40" s="1165"/>
    </row>
    <row r="41" spans="1:45" s="1166" customFormat="1" ht="3.75" customHeight="1">
      <c r="A41" s="1160"/>
      <c r="B41" s="1306"/>
      <c r="C41" s="1581" t="s">
        <v>173</v>
      </c>
      <c r="D41" s="1581"/>
      <c r="E41" s="1306"/>
      <c r="F41" s="1306"/>
      <c r="G41" s="1306"/>
      <c r="H41" s="1306"/>
      <c r="I41" s="1306"/>
      <c r="J41" s="1306"/>
      <c r="K41" s="1306"/>
      <c r="L41" s="1306"/>
      <c r="M41" s="1306"/>
      <c r="N41" s="1306"/>
      <c r="O41" s="1327"/>
      <c r="P41" s="1160"/>
      <c r="Q41" s="1341"/>
      <c r="R41" s="1165"/>
      <c r="S41" s="1165"/>
      <c r="T41" s="1165"/>
      <c r="U41" s="1178"/>
      <c r="V41" s="1165"/>
      <c r="W41" s="1165"/>
      <c r="X41" s="1165"/>
      <c r="Y41" s="1165"/>
      <c r="Z41" s="1165"/>
      <c r="AA41" s="1165"/>
      <c r="AB41" s="1165"/>
      <c r="AC41" s="1165"/>
      <c r="AD41" s="1165"/>
      <c r="AE41" s="1165"/>
      <c r="AF41" s="1165"/>
      <c r="AG41" s="1165"/>
      <c r="AH41" s="1165"/>
      <c r="AI41" s="1165"/>
      <c r="AJ41" s="1165"/>
      <c r="AK41" s="1165"/>
      <c r="AL41" s="1165"/>
      <c r="AM41" s="1165"/>
      <c r="AN41" s="1165"/>
      <c r="AO41" s="1165"/>
      <c r="AP41" s="1165"/>
      <c r="AQ41" s="1165"/>
      <c r="AR41" s="1165"/>
      <c r="AS41" s="1165"/>
    </row>
    <row r="42" spans="1:45" s="1336" customFormat="1" ht="12.75" customHeight="1">
      <c r="A42" s="1332"/>
      <c r="B42" s="1174"/>
      <c r="C42" s="1581"/>
      <c r="D42" s="1581"/>
      <c r="E42" s="1298" t="s">
        <v>34</v>
      </c>
      <c r="F42" s="1299" t="s">
        <v>34</v>
      </c>
      <c r="G42" s="1298" t="s">
        <v>652</v>
      </c>
      <c r="H42" s="1299" t="s">
        <v>34</v>
      </c>
      <c r="I42" s="1300"/>
      <c r="J42" s="1299" t="s">
        <v>34</v>
      </c>
      <c r="K42" s="1301" t="s">
        <v>34</v>
      </c>
      <c r="L42" s="1302">
        <v>2014</v>
      </c>
      <c r="M42" s="1302" t="s">
        <v>34</v>
      </c>
      <c r="N42" s="1303"/>
      <c r="O42" s="1334"/>
      <c r="P42" s="1332"/>
      <c r="Q42" s="1335"/>
      <c r="R42" s="1335"/>
      <c r="S42" s="1335"/>
      <c r="T42" s="1335"/>
      <c r="U42" s="1335"/>
      <c r="V42" s="1335"/>
      <c r="W42" s="1335"/>
      <c r="X42" s="1335"/>
      <c r="Y42" s="1335"/>
      <c r="Z42" s="1335"/>
      <c r="AA42" s="1335"/>
      <c r="AB42" s="1335"/>
      <c r="AC42" s="1335"/>
      <c r="AD42" s="1335"/>
      <c r="AE42" s="1335"/>
      <c r="AF42" s="1335"/>
      <c r="AG42" s="1335"/>
      <c r="AH42" s="1335"/>
      <c r="AI42" s="1335"/>
      <c r="AJ42" s="1335"/>
      <c r="AK42" s="1335"/>
      <c r="AL42" s="1335"/>
      <c r="AM42" s="1335"/>
      <c r="AN42" s="1335"/>
      <c r="AO42" s="1335"/>
      <c r="AP42" s="1335"/>
      <c r="AQ42" s="1335"/>
      <c r="AR42" s="1335"/>
      <c r="AS42" s="1335"/>
    </row>
    <row r="43" spans="1:45">
      <c r="A43" s="1151"/>
      <c r="B43" s="1154"/>
      <c r="C43" s="1169"/>
      <c r="D43" s="1169"/>
      <c r="E43" s="1555" t="str">
        <f>+E7</f>
        <v>2.º trimestre</v>
      </c>
      <c r="F43" s="1555"/>
      <c r="G43" s="1555" t="str">
        <f>+G7</f>
        <v>3.º trimestre</v>
      </c>
      <c r="H43" s="1555"/>
      <c r="I43" s="1555" t="str">
        <f>+I7</f>
        <v>4.º trimestre</v>
      </c>
      <c r="J43" s="1555"/>
      <c r="K43" s="1555" t="str">
        <f>+K7</f>
        <v>1.º trimestre</v>
      </c>
      <c r="L43" s="1555"/>
      <c r="M43" s="1555" t="str">
        <f>+M7</f>
        <v>2.º trimestre</v>
      </c>
      <c r="N43" s="1555"/>
      <c r="O43" s="1327"/>
      <c r="P43" s="1151"/>
      <c r="Q43" s="1342"/>
      <c r="U43" s="1178"/>
    </row>
    <row r="44" spans="1:45" ht="11.25" customHeight="1">
      <c r="A44" s="1151"/>
      <c r="B44" s="1154"/>
      <c r="C44" s="1169"/>
      <c r="D44" s="1169"/>
      <c r="E44" s="905" t="s">
        <v>174</v>
      </c>
      <c r="F44" s="905" t="s">
        <v>111</v>
      </c>
      <c r="G44" s="905" t="s">
        <v>174</v>
      </c>
      <c r="H44" s="905" t="s">
        <v>111</v>
      </c>
      <c r="I44" s="906" t="s">
        <v>174</v>
      </c>
      <c r="J44" s="906" t="s">
        <v>111</v>
      </c>
      <c r="K44" s="906" t="s">
        <v>174</v>
      </c>
      <c r="L44" s="906" t="s">
        <v>111</v>
      </c>
      <c r="M44" s="906" t="s">
        <v>174</v>
      </c>
      <c r="N44" s="906" t="s">
        <v>111</v>
      </c>
      <c r="O44" s="1327"/>
      <c r="P44" s="1151"/>
      <c r="Q44" s="1192"/>
      <c r="R44" s="1192"/>
      <c r="U44" s="1178"/>
    </row>
    <row r="45" spans="1:45" s="1173" customFormat="1" ht="15" customHeight="1">
      <c r="A45" s="1170"/>
      <c r="B45" s="1343"/>
      <c r="C45" s="1548" t="s">
        <v>13</v>
      </c>
      <c r="D45" s="1548"/>
      <c r="E45" s="1193">
        <v>4424.6000000000004</v>
      </c>
      <c r="F45" s="1193">
        <f>+E45/E45*100</f>
        <v>100</v>
      </c>
      <c r="G45" s="1193">
        <v>4469.3999999999996</v>
      </c>
      <c r="H45" s="1193">
        <f>+G45/G45*100</f>
        <v>100</v>
      </c>
      <c r="I45" s="1193">
        <v>4468.8999999999996</v>
      </c>
      <c r="J45" s="1193">
        <f>+I45/I45*100</f>
        <v>100</v>
      </c>
      <c r="K45" s="1193">
        <v>4426.8999999999996</v>
      </c>
      <c r="L45" s="1193">
        <f>+K45/K45*100</f>
        <v>100</v>
      </c>
      <c r="M45" s="1193">
        <v>4514.6000000000004</v>
      </c>
      <c r="N45" s="1193">
        <f>+M45/M45*100</f>
        <v>100</v>
      </c>
      <c r="O45" s="1329"/>
      <c r="P45" s="1170"/>
      <c r="Q45" s="1194"/>
      <c r="R45" s="1178"/>
      <c r="S45" s="1172"/>
      <c r="T45" s="1178"/>
      <c r="U45" s="1178"/>
      <c r="V45" s="1172"/>
      <c r="W45" s="1172"/>
      <c r="X45" s="1172"/>
      <c r="Y45" s="1172"/>
      <c r="Z45" s="1172"/>
      <c r="AA45" s="1172"/>
      <c r="AB45" s="1172"/>
      <c r="AC45" s="1172"/>
      <c r="AD45" s="1172"/>
      <c r="AE45" s="1172"/>
      <c r="AF45" s="1172"/>
      <c r="AG45" s="1172"/>
      <c r="AH45" s="1172"/>
      <c r="AI45" s="1172"/>
      <c r="AJ45" s="1172"/>
      <c r="AK45" s="1172"/>
      <c r="AL45" s="1172"/>
      <c r="AM45" s="1172"/>
      <c r="AN45" s="1172"/>
      <c r="AO45" s="1172"/>
      <c r="AP45" s="1172"/>
      <c r="AQ45" s="1172"/>
      <c r="AR45" s="1172"/>
      <c r="AS45" s="1172"/>
    </row>
    <row r="46" spans="1:45" s="1336" customFormat="1" ht="11.25" customHeight="1">
      <c r="A46" s="1332"/>
      <c r="B46" s="1174"/>
      <c r="C46" s="891"/>
      <c r="D46" s="1344" t="s">
        <v>170</v>
      </c>
      <c r="E46" s="1199">
        <v>236.6</v>
      </c>
      <c r="F46" s="1199">
        <f>+E46/E$45*100</f>
        <v>5.3473760339917726</v>
      </c>
      <c r="G46" s="1199">
        <v>259</v>
      </c>
      <c r="H46" s="1199">
        <f>+G46/G$45*100</f>
        <v>5.7949612923434914</v>
      </c>
      <c r="I46" s="1199">
        <v>244.9</v>
      </c>
      <c r="J46" s="1199">
        <f>+I46/I$45*100</f>
        <v>5.480095773009019</v>
      </c>
      <c r="K46" s="1199">
        <v>236.3</v>
      </c>
      <c r="L46" s="1199">
        <f>+K46/K$45*100</f>
        <v>5.3378210485893067</v>
      </c>
      <c r="M46" s="1199">
        <v>234.1</v>
      </c>
      <c r="N46" s="1199">
        <f>+M46/M$45*100</f>
        <v>5.1853984849156065</v>
      </c>
      <c r="O46" s="1334"/>
      <c r="P46" s="1332"/>
      <c r="Q46" s="1194"/>
      <c r="R46" s="1178"/>
      <c r="S46" s="1345"/>
      <c r="T46" s="1178"/>
      <c r="U46" s="1178"/>
      <c r="V46" s="1346"/>
      <c r="W46" s="1335"/>
      <c r="X46" s="1335"/>
      <c r="Y46" s="1335"/>
      <c r="Z46" s="1335"/>
      <c r="AA46" s="1335"/>
      <c r="AB46" s="1335"/>
      <c r="AC46" s="1335"/>
      <c r="AD46" s="1335"/>
      <c r="AE46" s="1335"/>
      <c r="AF46" s="1335"/>
      <c r="AG46" s="1335"/>
      <c r="AH46" s="1335"/>
      <c r="AI46" s="1335"/>
      <c r="AJ46" s="1335"/>
      <c r="AK46" s="1335"/>
      <c r="AL46" s="1335"/>
      <c r="AM46" s="1335"/>
      <c r="AN46" s="1335"/>
      <c r="AO46" s="1335"/>
      <c r="AP46" s="1335"/>
      <c r="AQ46" s="1335"/>
      <c r="AR46" s="1335"/>
      <c r="AS46" s="1335"/>
    </row>
    <row r="47" spans="1:45" s="1336" customFormat="1" ht="11.25" customHeight="1">
      <c r="A47" s="1332"/>
      <c r="B47" s="1174"/>
      <c r="C47" s="891"/>
      <c r="D47" s="887" t="s">
        <v>540</v>
      </c>
      <c r="E47" s="1199">
        <v>903.2</v>
      </c>
      <c r="F47" s="1199">
        <f>+E47/E45*100</f>
        <v>20.413144691045517</v>
      </c>
      <c r="G47" s="1199">
        <v>906.3</v>
      </c>
      <c r="H47" s="1199">
        <f>+G47/G45*100</f>
        <v>20.277889649617396</v>
      </c>
      <c r="I47" s="1199">
        <v>900.9</v>
      </c>
      <c r="J47" s="1199">
        <f>+I47/I45*100</f>
        <v>20.159323323412924</v>
      </c>
      <c r="K47" s="1199">
        <v>866.6</v>
      </c>
      <c r="L47" s="1199">
        <f>+K47/K45*100</f>
        <v>19.575775373286049</v>
      </c>
      <c r="M47" s="1199">
        <v>895.2</v>
      </c>
      <c r="N47" s="1199">
        <f>+M47/M45*100</f>
        <v>19.828999246887875</v>
      </c>
      <c r="O47" s="1334"/>
      <c r="P47" s="1332"/>
      <c r="Q47" s="1194"/>
      <c r="R47" s="1178"/>
      <c r="S47" s="1345"/>
      <c r="T47" s="1178"/>
      <c r="U47" s="1178"/>
      <c r="V47" s="1346"/>
      <c r="W47" s="1335"/>
      <c r="X47" s="1335"/>
      <c r="Y47" s="1335"/>
      <c r="Z47" s="1335"/>
      <c r="AA47" s="1335"/>
      <c r="AB47" s="1335"/>
      <c r="AC47" s="1335"/>
      <c r="AD47" s="1335"/>
      <c r="AE47" s="1335"/>
      <c r="AF47" s="1335"/>
      <c r="AG47" s="1335"/>
      <c r="AH47" s="1335"/>
      <c r="AI47" s="1335"/>
      <c r="AJ47" s="1335"/>
      <c r="AK47" s="1335"/>
      <c r="AL47" s="1335"/>
      <c r="AM47" s="1335"/>
      <c r="AN47" s="1335"/>
      <c r="AO47" s="1335"/>
      <c r="AP47" s="1335"/>
      <c r="AQ47" s="1335"/>
      <c r="AR47" s="1335"/>
      <c r="AS47" s="1335"/>
    </row>
    <row r="48" spans="1:45" s="1336" customFormat="1" ht="12.75" customHeight="1">
      <c r="A48" s="1332"/>
      <c r="B48" s="1347"/>
      <c r="C48" s="887" t="s">
        <v>201</v>
      </c>
      <c r="D48" s="894"/>
      <c r="E48" s="1199">
        <v>1552.6</v>
      </c>
      <c r="F48" s="1199">
        <f>E48/E$45*100</f>
        <v>35.09017764317678</v>
      </c>
      <c r="G48" s="1199">
        <v>1549.9</v>
      </c>
      <c r="H48" s="1199">
        <f>G48/G$45*100</f>
        <v>34.678032845572119</v>
      </c>
      <c r="I48" s="1199">
        <v>1550.9</v>
      </c>
      <c r="J48" s="1199">
        <f>I48/I$45*100</f>
        <v>34.704289646221667</v>
      </c>
      <c r="K48" s="1199">
        <v>1544.2</v>
      </c>
      <c r="L48" s="1199">
        <f>K48/K$45*100</f>
        <v>34.882197474530713</v>
      </c>
      <c r="M48" s="1199">
        <v>1567</v>
      </c>
      <c r="N48" s="1199">
        <f>M48/M$45*100</f>
        <v>34.709608824702073</v>
      </c>
      <c r="O48" s="1334"/>
      <c r="P48" s="1332"/>
      <c r="Q48" s="1194"/>
      <c r="R48" s="1178"/>
      <c r="S48" s="1345"/>
      <c r="T48" s="1178"/>
      <c r="U48" s="1178"/>
      <c r="V48" s="1345"/>
      <c r="W48" s="1335"/>
      <c r="X48" s="1335"/>
      <c r="Y48" s="1335"/>
      <c r="Z48" s="1335"/>
      <c r="AA48" s="1335"/>
      <c r="AB48" s="1335"/>
      <c r="AC48" s="1335"/>
      <c r="AD48" s="1335"/>
      <c r="AE48" s="1335"/>
      <c r="AF48" s="1335"/>
      <c r="AG48" s="1335"/>
      <c r="AH48" s="1335"/>
      <c r="AI48" s="1335"/>
      <c r="AJ48" s="1335"/>
      <c r="AK48" s="1335"/>
      <c r="AL48" s="1335"/>
      <c r="AM48" s="1335"/>
      <c r="AN48" s="1335"/>
      <c r="AO48" s="1335"/>
      <c r="AP48" s="1335"/>
      <c r="AQ48" s="1335"/>
      <c r="AR48" s="1335"/>
      <c r="AS48" s="1335"/>
    </row>
    <row r="49" spans="1:45" s="1336" customFormat="1" ht="10.5" customHeight="1">
      <c r="A49" s="1332"/>
      <c r="B49" s="1174"/>
      <c r="C49" s="890"/>
      <c r="D49" s="1293" t="s">
        <v>170</v>
      </c>
      <c r="E49" s="1201">
        <v>98.9</v>
      </c>
      <c r="F49" s="1201">
        <f>E49/E48*100</f>
        <v>6.3699600669844134</v>
      </c>
      <c r="G49" s="1201">
        <v>101.7</v>
      </c>
      <c r="H49" s="1201">
        <f>G49/G48*100</f>
        <v>6.5617136589457381</v>
      </c>
      <c r="I49" s="1201">
        <v>97.7</v>
      </c>
      <c r="J49" s="1201">
        <f>I49/I48*100</f>
        <v>6.2995679927783863</v>
      </c>
      <c r="K49" s="1201">
        <v>95.5</v>
      </c>
      <c r="L49" s="1201">
        <f>K49/K48*100</f>
        <v>6.1844320683849245</v>
      </c>
      <c r="M49" s="1201">
        <v>89.9</v>
      </c>
      <c r="N49" s="1201">
        <f>M49/M48*100</f>
        <v>5.7370772176132743</v>
      </c>
      <c r="O49" s="1334"/>
      <c r="P49" s="1332"/>
      <c r="Q49" s="1194"/>
      <c r="R49" s="1178"/>
      <c r="S49" s="1345"/>
      <c r="T49" s="1178"/>
      <c r="U49" s="1178"/>
      <c r="V49" s="1345"/>
      <c r="W49" s="1335"/>
      <c r="X49" s="1335"/>
      <c r="Y49" s="1335"/>
      <c r="Z49" s="1335"/>
      <c r="AA49" s="1335"/>
      <c r="AB49" s="1335"/>
      <c r="AC49" s="1335"/>
      <c r="AD49" s="1335"/>
      <c r="AE49" s="1335"/>
      <c r="AF49" s="1335"/>
      <c r="AG49" s="1335"/>
      <c r="AH49" s="1335"/>
      <c r="AI49" s="1335"/>
      <c r="AJ49" s="1335"/>
      <c r="AK49" s="1335"/>
      <c r="AL49" s="1335"/>
      <c r="AM49" s="1335"/>
      <c r="AN49" s="1335"/>
      <c r="AO49" s="1335"/>
      <c r="AP49" s="1335"/>
      <c r="AQ49" s="1335"/>
      <c r="AR49" s="1335"/>
      <c r="AS49" s="1335"/>
    </row>
    <row r="50" spans="1:45" s="1336" customFormat="1" ht="10.5" customHeight="1">
      <c r="A50" s="1332"/>
      <c r="B50" s="1174"/>
      <c r="C50" s="890"/>
      <c r="D50" s="1293" t="s">
        <v>540</v>
      </c>
      <c r="E50" s="1201">
        <v>296.89999999999998</v>
      </c>
      <c r="F50" s="1201">
        <f>+E50/E48*100</f>
        <v>19.122761818884452</v>
      </c>
      <c r="G50" s="1201">
        <v>289.2</v>
      </c>
      <c r="H50" s="1201">
        <f>+G50/G48*100</f>
        <v>18.659268339892897</v>
      </c>
      <c r="I50" s="1201">
        <v>279.5</v>
      </c>
      <c r="J50" s="1201">
        <f>+I50/I48*100</f>
        <v>18.021793797150039</v>
      </c>
      <c r="K50" s="1201">
        <v>276.7</v>
      </c>
      <c r="L50" s="1201">
        <f>+K50/K48*100</f>
        <v>17.918663385571815</v>
      </c>
      <c r="M50" s="1201">
        <v>284.7</v>
      </c>
      <c r="N50" s="1201">
        <f>+M50/M48*100</f>
        <v>18.168474792597319</v>
      </c>
      <c r="O50" s="1334"/>
      <c r="P50" s="1332"/>
      <c r="Q50" s="1194"/>
      <c r="R50" s="1178"/>
      <c r="S50" s="1345"/>
      <c r="T50" s="1178"/>
      <c r="U50" s="1178"/>
      <c r="V50" s="1345"/>
      <c r="W50" s="1335"/>
      <c r="X50" s="1335"/>
      <c r="Y50" s="1335"/>
      <c r="Z50" s="1335"/>
      <c r="AA50" s="1335"/>
      <c r="AB50" s="1335"/>
      <c r="AC50" s="1335"/>
      <c r="AD50" s="1335"/>
      <c r="AE50" s="1335"/>
      <c r="AF50" s="1335"/>
      <c r="AG50" s="1335"/>
      <c r="AH50" s="1335"/>
      <c r="AI50" s="1335"/>
      <c r="AJ50" s="1335"/>
      <c r="AK50" s="1335"/>
      <c r="AL50" s="1335"/>
      <c r="AM50" s="1335"/>
      <c r="AN50" s="1335"/>
      <c r="AO50" s="1335"/>
      <c r="AP50" s="1335"/>
      <c r="AQ50" s="1335"/>
      <c r="AR50" s="1335"/>
      <c r="AS50" s="1335"/>
    </row>
    <row r="51" spans="1:45" s="1336" customFormat="1" ht="12.75" customHeight="1">
      <c r="A51" s="1332"/>
      <c r="B51" s="1174"/>
      <c r="C51" s="887" t="s">
        <v>202</v>
      </c>
      <c r="D51" s="894"/>
      <c r="E51" s="1199">
        <v>1065.5999999999999</v>
      </c>
      <c r="F51" s="1199">
        <f>E51/E$45*100</f>
        <v>24.083532974732176</v>
      </c>
      <c r="G51" s="1199">
        <v>1074.9000000000001</v>
      </c>
      <c r="H51" s="1199">
        <f>G51/G$45*100</f>
        <v>24.050208081621697</v>
      </c>
      <c r="I51" s="1199">
        <v>1061.4000000000001</v>
      </c>
      <c r="J51" s="1199">
        <f>I51/I$45*100</f>
        <v>23.750811161583389</v>
      </c>
      <c r="K51" s="1199">
        <v>1031</v>
      </c>
      <c r="L51" s="1199">
        <f>K51/K$45*100</f>
        <v>23.289435044839507</v>
      </c>
      <c r="M51" s="1199">
        <v>1053.2</v>
      </c>
      <c r="N51" s="1199">
        <f>M51/M$45*100</f>
        <v>23.328755592965045</v>
      </c>
      <c r="O51" s="1334"/>
      <c r="P51" s="1332"/>
      <c r="Q51" s="1335"/>
      <c r="R51" s="1178"/>
      <c r="S51" s="1345"/>
      <c r="T51" s="1178"/>
      <c r="U51" s="1178"/>
      <c r="V51" s="1345"/>
      <c r="W51" s="1335"/>
      <c r="X51" s="1335"/>
      <c r="Y51" s="1335"/>
      <c r="Z51" s="1335"/>
      <c r="AA51" s="1335"/>
      <c r="AB51" s="1335"/>
      <c r="AC51" s="1335"/>
      <c r="AD51" s="1335"/>
      <c r="AE51" s="1335"/>
      <c r="AF51" s="1335"/>
      <c r="AG51" s="1335"/>
      <c r="AH51" s="1335"/>
      <c r="AI51" s="1335"/>
      <c r="AJ51" s="1335"/>
      <c r="AK51" s="1335"/>
      <c r="AL51" s="1335"/>
      <c r="AM51" s="1335"/>
      <c r="AN51" s="1335"/>
      <c r="AO51" s="1335"/>
      <c r="AP51" s="1335"/>
      <c r="AQ51" s="1335"/>
      <c r="AR51" s="1335"/>
      <c r="AS51" s="1335"/>
    </row>
    <row r="52" spans="1:45" s="1336" customFormat="1" ht="10.5" customHeight="1">
      <c r="A52" s="1332"/>
      <c r="B52" s="1174"/>
      <c r="C52" s="890"/>
      <c r="D52" s="1293" t="s">
        <v>170</v>
      </c>
      <c r="E52" s="1201">
        <v>52.9</v>
      </c>
      <c r="F52" s="1201">
        <f>E52/E51*100</f>
        <v>4.9643393393393396</v>
      </c>
      <c r="G52" s="1201">
        <v>56.8</v>
      </c>
      <c r="H52" s="1201">
        <f>G52/G51*100</f>
        <v>5.284212484882314</v>
      </c>
      <c r="I52" s="1201">
        <v>54.8</v>
      </c>
      <c r="J52" s="1201">
        <f>I52/I51*100</f>
        <v>5.1629922743546253</v>
      </c>
      <c r="K52" s="1201">
        <v>49.6</v>
      </c>
      <c r="L52" s="1201">
        <f>K52/K51*100</f>
        <v>4.81086323957323</v>
      </c>
      <c r="M52" s="1201">
        <v>50.6</v>
      </c>
      <c r="N52" s="1201">
        <f>M52/M51*100</f>
        <v>4.8044056209646788</v>
      </c>
      <c r="O52" s="1334"/>
      <c r="P52" s="1332"/>
      <c r="Q52" s="1314"/>
      <c r="R52" s="1178"/>
      <c r="S52" s="1314"/>
      <c r="T52" s="1178"/>
      <c r="U52" s="1178"/>
      <c r="V52" s="1345"/>
      <c r="W52" s="1335"/>
      <c r="X52" s="1335"/>
      <c r="Y52" s="1335"/>
      <c r="Z52" s="1335"/>
      <c r="AA52" s="1335"/>
      <c r="AB52" s="1335"/>
      <c r="AC52" s="1335"/>
      <c r="AD52" s="1335"/>
      <c r="AE52" s="1335"/>
      <c r="AF52" s="1335"/>
      <c r="AG52" s="1335"/>
      <c r="AH52" s="1335"/>
      <c r="AI52" s="1335"/>
      <c r="AJ52" s="1335"/>
      <c r="AK52" s="1335"/>
      <c r="AL52" s="1335"/>
      <c r="AM52" s="1335"/>
      <c r="AN52" s="1335"/>
      <c r="AO52" s="1335"/>
      <c r="AP52" s="1335"/>
      <c r="AQ52" s="1335"/>
      <c r="AR52" s="1335"/>
      <c r="AS52" s="1335"/>
    </row>
    <row r="53" spans="1:45" s="1336" customFormat="1" ht="10.5" customHeight="1">
      <c r="A53" s="1332"/>
      <c r="B53" s="1174"/>
      <c r="C53" s="890"/>
      <c r="D53" s="1293" t="s">
        <v>540</v>
      </c>
      <c r="E53" s="1201">
        <v>284.2</v>
      </c>
      <c r="F53" s="1201">
        <f>+E53/E51*100</f>
        <v>26.67042042042042</v>
      </c>
      <c r="G53" s="1201">
        <v>280.8</v>
      </c>
      <c r="H53" s="1201">
        <f>+G53/G51*100</f>
        <v>26.123360312587216</v>
      </c>
      <c r="I53" s="1201">
        <v>271.10000000000002</v>
      </c>
      <c r="J53" s="1201">
        <f>+I53/I51*100</f>
        <v>25.541737328057284</v>
      </c>
      <c r="K53" s="1201">
        <v>253.5</v>
      </c>
      <c r="L53" s="1201">
        <f>+K53/K51*100</f>
        <v>24.587778855480117</v>
      </c>
      <c r="M53" s="1201">
        <v>266.3</v>
      </c>
      <c r="N53" s="1201">
        <f>+M53/M51*100</f>
        <v>25.284846183061148</v>
      </c>
      <c r="O53" s="1334"/>
      <c r="P53" s="1332"/>
      <c r="Q53" s="1348"/>
      <c r="R53" s="1178"/>
      <c r="S53" s="1314"/>
      <c r="T53" s="1178"/>
      <c r="U53" s="1178"/>
      <c r="V53" s="1345"/>
      <c r="W53" s="1335"/>
      <c r="X53" s="1335"/>
      <c r="Y53" s="1335"/>
      <c r="Z53" s="1335"/>
      <c r="AA53" s="1335"/>
      <c r="AB53" s="1335"/>
      <c r="AC53" s="1335"/>
      <c r="AD53" s="1335"/>
      <c r="AE53" s="1335"/>
      <c r="AF53" s="1335"/>
      <c r="AG53" s="1335"/>
      <c r="AH53" s="1335"/>
      <c r="AI53" s="1335"/>
      <c r="AJ53" s="1335"/>
      <c r="AK53" s="1335"/>
      <c r="AL53" s="1335"/>
      <c r="AM53" s="1335"/>
      <c r="AN53" s="1335"/>
      <c r="AO53" s="1335"/>
      <c r="AP53" s="1335"/>
      <c r="AQ53" s="1335"/>
      <c r="AR53" s="1335"/>
      <c r="AS53" s="1335"/>
    </row>
    <row r="54" spans="1:45" s="1336" customFormat="1" ht="12.75" customHeight="1">
      <c r="A54" s="1332"/>
      <c r="B54" s="1174"/>
      <c r="C54" s="887" t="s">
        <v>59</v>
      </c>
      <c r="D54" s="894"/>
      <c r="E54" s="1199">
        <v>1112.2</v>
      </c>
      <c r="F54" s="1199">
        <f>E54/E$45*100</f>
        <v>25.136735524115174</v>
      </c>
      <c r="G54" s="1199">
        <v>1135.2</v>
      </c>
      <c r="H54" s="1199">
        <f>G54/G$45*100</f>
        <v>25.399382467445296</v>
      </c>
      <c r="I54" s="1199">
        <v>1159.2</v>
      </c>
      <c r="J54" s="1199">
        <f>I54/I$45*100</f>
        <v>25.93926917138446</v>
      </c>
      <c r="K54" s="1199">
        <v>1159.8</v>
      </c>
      <c r="L54" s="1199">
        <f>K54/K$45*100</f>
        <v>26.198920237638077</v>
      </c>
      <c r="M54" s="1199">
        <v>1173.9000000000001</v>
      </c>
      <c r="N54" s="1199">
        <f>M54/M$45*100</f>
        <v>26.002303637088559</v>
      </c>
      <c r="O54" s="1334"/>
      <c r="P54" s="1332"/>
      <c r="Q54" s="1349"/>
      <c r="R54" s="1178"/>
      <c r="S54" s="1350"/>
      <c r="T54" s="1178"/>
      <c r="U54" s="1178"/>
      <c r="V54" s="1345"/>
      <c r="W54" s="1335"/>
      <c r="X54" s="1335"/>
      <c r="Y54" s="1335"/>
      <c r="Z54" s="1335"/>
      <c r="AA54" s="1335"/>
      <c r="AB54" s="1335"/>
      <c r="AC54" s="1335"/>
      <c r="AD54" s="1335"/>
      <c r="AE54" s="1335"/>
      <c r="AF54" s="1335"/>
      <c r="AG54" s="1335"/>
      <c r="AH54" s="1335"/>
      <c r="AI54" s="1335"/>
      <c r="AJ54" s="1335"/>
      <c r="AK54" s="1335"/>
      <c r="AL54" s="1335"/>
      <c r="AM54" s="1335"/>
      <c r="AN54" s="1335"/>
      <c r="AO54" s="1335"/>
      <c r="AP54" s="1335"/>
      <c r="AQ54" s="1335"/>
      <c r="AR54" s="1335"/>
      <c r="AS54" s="1335"/>
    </row>
    <row r="55" spans="1:45" s="1336" customFormat="1" ht="10.5" customHeight="1">
      <c r="A55" s="1332"/>
      <c r="B55" s="1174"/>
      <c r="C55" s="890"/>
      <c r="D55" s="1293" t="s">
        <v>170</v>
      </c>
      <c r="E55" s="1201">
        <v>49.4</v>
      </c>
      <c r="F55" s="1201">
        <f>E55/E54*100</f>
        <v>4.4416471857579571</v>
      </c>
      <c r="G55" s="1201">
        <v>56.3</v>
      </c>
      <c r="H55" s="1201">
        <f>G55/G54*100</f>
        <v>4.9594785059901341</v>
      </c>
      <c r="I55" s="1201">
        <v>57.6</v>
      </c>
      <c r="J55" s="1201">
        <f>I55/I54*100</f>
        <v>4.9689440993788816</v>
      </c>
      <c r="K55" s="1201">
        <v>55.3</v>
      </c>
      <c r="L55" s="1201">
        <f>K55/K54*100</f>
        <v>4.7680634592171058</v>
      </c>
      <c r="M55" s="1201">
        <v>54.7</v>
      </c>
      <c r="N55" s="1201">
        <f>M55/M54*100</f>
        <v>4.6596814038674506</v>
      </c>
      <c r="O55" s="1334"/>
      <c r="P55" s="1332"/>
      <c r="Q55" s="1349"/>
      <c r="R55" s="1178"/>
      <c r="S55" s="1155"/>
      <c r="T55" s="1178"/>
      <c r="U55" s="1178"/>
      <c r="V55" s="1345"/>
      <c r="W55" s="1335"/>
      <c r="X55" s="1335"/>
      <c r="Y55" s="1335"/>
      <c r="Z55" s="1335"/>
      <c r="AA55" s="1335"/>
      <c r="AB55" s="1335"/>
      <c r="AC55" s="1335"/>
      <c r="AD55" s="1335"/>
      <c r="AE55" s="1335"/>
      <c r="AF55" s="1335"/>
      <c r="AG55" s="1335"/>
      <c r="AH55" s="1335"/>
      <c r="AI55" s="1335"/>
      <c r="AJ55" s="1335"/>
      <c r="AK55" s="1335"/>
      <c r="AL55" s="1335"/>
      <c r="AM55" s="1335"/>
      <c r="AN55" s="1335"/>
      <c r="AO55" s="1335"/>
      <c r="AP55" s="1335"/>
      <c r="AQ55" s="1335"/>
      <c r="AR55" s="1335"/>
      <c r="AS55" s="1335"/>
    </row>
    <row r="56" spans="1:45" s="1336" customFormat="1" ht="10.5" customHeight="1">
      <c r="A56" s="1332"/>
      <c r="B56" s="1174"/>
      <c r="C56" s="890"/>
      <c r="D56" s="1293" t="s">
        <v>540</v>
      </c>
      <c r="E56" s="1201">
        <v>190</v>
      </c>
      <c r="F56" s="1201">
        <f>+E56/E54*100</f>
        <v>17.083258406761374</v>
      </c>
      <c r="G56" s="1201">
        <v>203.2</v>
      </c>
      <c r="H56" s="1201">
        <f>+G56/G54*100</f>
        <v>17.899929527836502</v>
      </c>
      <c r="I56" s="1201">
        <v>212.5</v>
      </c>
      <c r="J56" s="1201">
        <f>+I56/I54*100</f>
        <v>18.331608005521048</v>
      </c>
      <c r="K56" s="1201">
        <v>201.8</v>
      </c>
      <c r="L56" s="1201">
        <f>+K56/K54*100</f>
        <v>17.399551646835661</v>
      </c>
      <c r="M56" s="1201">
        <v>202.2</v>
      </c>
      <c r="N56" s="1201">
        <f>+M56/M54*100</f>
        <v>17.224635829286992</v>
      </c>
      <c r="O56" s="1334"/>
      <c r="P56" s="1332"/>
      <c r="Q56" s="1349"/>
      <c r="R56" s="1178"/>
      <c r="S56" s="1155"/>
      <c r="T56" s="1178"/>
      <c r="U56" s="1178"/>
      <c r="V56" s="1345"/>
      <c r="W56" s="1335"/>
      <c r="X56" s="1335"/>
      <c r="Y56" s="1335"/>
      <c r="Z56" s="1335"/>
      <c r="AA56" s="1335"/>
      <c r="AB56" s="1335"/>
      <c r="AC56" s="1335"/>
      <c r="AD56" s="1335"/>
      <c r="AE56" s="1335"/>
      <c r="AF56" s="1335"/>
      <c r="AG56" s="1335"/>
      <c r="AH56" s="1335"/>
      <c r="AI56" s="1335"/>
      <c r="AJ56" s="1335"/>
      <c r="AK56" s="1335"/>
      <c r="AL56" s="1335"/>
      <c r="AM56" s="1335"/>
      <c r="AN56" s="1335"/>
      <c r="AO56" s="1335"/>
      <c r="AP56" s="1335"/>
      <c r="AQ56" s="1335"/>
      <c r="AR56" s="1335"/>
      <c r="AS56" s="1335"/>
    </row>
    <row r="57" spans="1:45" s="1336" customFormat="1" ht="12.75" customHeight="1">
      <c r="A57" s="1332"/>
      <c r="B57" s="1174"/>
      <c r="C57" s="887" t="s">
        <v>204</v>
      </c>
      <c r="D57" s="894"/>
      <c r="E57" s="1199">
        <v>298.7</v>
      </c>
      <c r="F57" s="1199">
        <f>E57/E$45*100</f>
        <v>6.7508927360665369</v>
      </c>
      <c r="G57" s="1199">
        <v>300.39999999999998</v>
      </c>
      <c r="H57" s="1199">
        <f>G57/G$45*100</f>
        <v>6.7212601244014865</v>
      </c>
      <c r="I57" s="1199">
        <v>303.39999999999998</v>
      </c>
      <c r="J57" s="1199">
        <f>I57/I$45*100</f>
        <v>6.789142742061804</v>
      </c>
      <c r="K57" s="1199">
        <v>299.10000000000002</v>
      </c>
      <c r="L57" s="1199">
        <f>K57/K$45*100</f>
        <v>6.7564209717861274</v>
      </c>
      <c r="M57" s="1199">
        <v>309.7</v>
      </c>
      <c r="N57" s="1199">
        <f>M57/M$45*100</f>
        <v>6.8599654454436703</v>
      </c>
      <c r="O57" s="1334"/>
      <c r="P57" s="1332"/>
      <c r="Q57" s="1319"/>
      <c r="R57" s="1178"/>
      <c r="S57" s="1345"/>
      <c r="T57" s="1178"/>
      <c r="U57" s="1178"/>
      <c r="V57" s="1345"/>
      <c r="W57" s="1335"/>
      <c r="X57" s="1335"/>
      <c r="Y57" s="1335"/>
      <c r="Z57" s="1335"/>
      <c r="AA57" s="1335"/>
      <c r="AB57" s="1335"/>
      <c r="AC57" s="1335"/>
      <c r="AD57" s="1335"/>
      <c r="AE57" s="1335"/>
      <c r="AF57" s="1335"/>
      <c r="AG57" s="1335"/>
      <c r="AH57" s="1335"/>
      <c r="AI57" s="1335"/>
      <c r="AJ57" s="1335"/>
      <c r="AK57" s="1335"/>
      <c r="AL57" s="1335"/>
      <c r="AM57" s="1335"/>
      <c r="AN57" s="1335"/>
      <c r="AO57" s="1335"/>
      <c r="AP57" s="1335"/>
      <c r="AQ57" s="1335"/>
      <c r="AR57" s="1335"/>
      <c r="AS57" s="1335"/>
    </row>
    <row r="58" spans="1:45" s="1336" customFormat="1" ht="10.5" customHeight="1">
      <c r="A58" s="1332"/>
      <c r="B58" s="1174"/>
      <c r="C58" s="890"/>
      <c r="D58" s="1293" t="s">
        <v>170</v>
      </c>
      <c r="E58" s="1201">
        <v>14.4</v>
      </c>
      <c r="F58" s="1201">
        <f>E58/E57*100</f>
        <v>4.8208905256109809</v>
      </c>
      <c r="G58" s="1201">
        <v>16.3</v>
      </c>
      <c r="H58" s="1201">
        <f>G58/G57*100</f>
        <v>5.4260985352862852</v>
      </c>
      <c r="I58" s="1201">
        <v>14.7</v>
      </c>
      <c r="J58" s="1201">
        <f>I58/I57*100</f>
        <v>4.8450889914304556</v>
      </c>
      <c r="K58" s="1201">
        <v>14.5</v>
      </c>
      <c r="L58" s="1201">
        <f>K58/K57*100</f>
        <v>4.8478769642260113</v>
      </c>
      <c r="M58" s="1201">
        <v>15.5</v>
      </c>
      <c r="N58" s="1201">
        <f>M58/M57*100</f>
        <v>5.0048433968356472</v>
      </c>
      <c r="O58" s="1334"/>
      <c r="P58" s="1332"/>
      <c r="Q58" s="1319"/>
      <c r="R58" s="1178"/>
      <c r="S58" s="1345"/>
      <c r="T58" s="1178"/>
      <c r="U58" s="1178"/>
      <c r="V58" s="1345"/>
      <c r="W58" s="1335"/>
      <c r="X58" s="1335"/>
      <c r="Y58" s="1335"/>
      <c r="Z58" s="1335"/>
      <c r="AA58" s="1335"/>
      <c r="AB58" s="1335"/>
      <c r="AC58" s="1335"/>
      <c r="AD58" s="1335"/>
      <c r="AE58" s="1335"/>
      <c r="AF58" s="1335"/>
      <c r="AG58" s="1335"/>
      <c r="AH58" s="1335"/>
      <c r="AI58" s="1335"/>
      <c r="AJ58" s="1335"/>
      <c r="AK58" s="1335"/>
      <c r="AL58" s="1335"/>
      <c r="AM58" s="1335"/>
      <c r="AN58" s="1335"/>
      <c r="AO58" s="1335"/>
      <c r="AP58" s="1335"/>
      <c r="AQ58" s="1335"/>
      <c r="AR58" s="1335"/>
      <c r="AS58" s="1335"/>
    </row>
    <row r="59" spans="1:45" s="1336" customFormat="1" ht="10.5" customHeight="1">
      <c r="A59" s="1332"/>
      <c r="B59" s="1174"/>
      <c r="C59" s="890"/>
      <c r="D59" s="1293" t="s">
        <v>540</v>
      </c>
      <c r="E59" s="1201">
        <v>60.4</v>
      </c>
      <c r="F59" s="1201">
        <f>+E59/E57*100</f>
        <v>20.220957482423838</v>
      </c>
      <c r="G59" s="1201">
        <v>59.2</v>
      </c>
      <c r="H59" s="1201">
        <f>+G59/G57*100</f>
        <v>19.70705725699068</v>
      </c>
      <c r="I59" s="1201">
        <v>63.8</v>
      </c>
      <c r="J59" s="1201">
        <f>+I59/I57*100</f>
        <v>21.028345418589321</v>
      </c>
      <c r="K59" s="1201">
        <v>61.1</v>
      </c>
      <c r="L59" s="1201">
        <f>+K59/K57*100</f>
        <v>20.42795051822133</v>
      </c>
      <c r="M59" s="1201">
        <v>66.5</v>
      </c>
      <c r="N59" s="1201">
        <f>+M59/M57*100</f>
        <v>21.472392638036812</v>
      </c>
      <c r="O59" s="1334"/>
      <c r="P59" s="1332"/>
      <c r="Q59" s="1319"/>
      <c r="R59" s="1178"/>
      <c r="S59" s="1345"/>
      <c r="T59" s="1178"/>
      <c r="U59" s="1178"/>
      <c r="V59" s="1345"/>
      <c r="W59" s="1335"/>
      <c r="X59" s="1335"/>
      <c r="Y59" s="1335"/>
      <c r="Z59" s="1335"/>
      <c r="AA59" s="1335"/>
      <c r="AB59" s="1335"/>
      <c r="AC59" s="1335"/>
      <c r="AD59" s="1335"/>
      <c r="AE59" s="1335"/>
      <c r="AF59" s="1335"/>
      <c r="AG59" s="1335"/>
      <c r="AH59" s="1335"/>
      <c r="AI59" s="1335"/>
      <c r="AJ59" s="1335"/>
      <c r="AK59" s="1335"/>
      <c r="AL59" s="1335"/>
      <c r="AM59" s="1335"/>
      <c r="AN59" s="1335"/>
      <c r="AO59" s="1335"/>
      <c r="AP59" s="1335"/>
      <c r="AQ59" s="1335"/>
      <c r="AR59" s="1335"/>
      <c r="AS59" s="1335"/>
    </row>
    <row r="60" spans="1:45" s="1336" customFormat="1" ht="12.75" customHeight="1">
      <c r="A60" s="1332"/>
      <c r="B60" s="1174"/>
      <c r="C60" s="887" t="s">
        <v>205</v>
      </c>
      <c r="D60" s="894"/>
      <c r="E60" s="1199">
        <v>187.2</v>
      </c>
      <c r="F60" s="1199">
        <f>E60/E$45*100</f>
        <v>4.2308909279934896</v>
      </c>
      <c r="G60" s="1199">
        <v>197.6</v>
      </c>
      <c r="H60" s="1199">
        <f>G60/G$45*100</f>
        <v>4.4211751018033745</v>
      </c>
      <c r="I60" s="1199">
        <v>184.7</v>
      </c>
      <c r="J60" s="1199">
        <f>I60/I$45*100</f>
        <v>4.1330081228042692</v>
      </c>
      <c r="K60" s="1199">
        <v>184.3</v>
      </c>
      <c r="L60" s="1199">
        <f>K60/K$45*100</f>
        <v>4.1631841695091376</v>
      </c>
      <c r="M60" s="1199">
        <v>197.9</v>
      </c>
      <c r="N60" s="1199">
        <f>M60/M$45*100</f>
        <v>4.3835555752447606</v>
      </c>
      <c r="O60" s="1334"/>
      <c r="P60" s="1332"/>
      <c r="Q60" s="1319"/>
      <c r="R60" s="1178"/>
      <c r="S60" s="1345"/>
      <c r="T60" s="1178"/>
      <c r="U60" s="1178"/>
      <c r="V60" s="1345"/>
      <c r="W60" s="1335"/>
      <c r="X60" s="1335"/>
      <c r="Y60" s="1335"/>
      <c r="Z60" s="1335"/>
      <c r="AA60" s="1335"/>
      <c r="AB60" s="1335"/>
      <c r="AC60" s="1335"/>
      <c r="AD60" s="1335"/>
      <c r="AE60" s="1335"/>
      <c r="AF60" s="1335"/>
      <c r="AG60" s="1335"/>
      <c r="AH60" s="1335"/>
      <c r="AI60" s="1335"/>
      <c r="AJ60" s="1335"/>
      <c r="AK60" s="1335"/>
      <c r="AL60" s="1335"/>
      <c r="AM60" s="1335"/>
      <c r="AN60" s="1335"/>
      <c r="AO60" s="1335"/>
      <c r="AP60" s="1335"/>
      <c r="AQ60" s="1335"/>
      <c r="AR60" s="1335"/>
      <c r="AS60" s="1335"/>
    </row>
    <row r="61" spans="1:45" s="1336" customFormat="1" ht="10.5" customHeight="1">
      <c r="A61" s="1332"/>
      <c r="B61" s="1174"/>
      <c r="C61" s="890"/>
      <c r="D61" s="1293" t="s">
        <v>170</v>
      </c>
      <c r="E61" s="1201">
        <v>9.6</v>
      </c>
      <c r="F61" s="1201">
        <f>E61/E60*100</f>
        <v>5.1282051282051277</v>
      </c>
      <c r="G61" s="1201">
        <v>13.4</v>
      </c>
      <c r="H61" s="1201">
        <f>G61/G60*100</f>
        <v>6.7813765182186234</v>
      </c>
      <c r="I61" s="1201">
        <v>7.3</v>
      </c>
      <c r="J61" s="1201">
        <f>I61/I60*100</f>
        <v>3.9523551705468325</v>
      </c>
      <c r="K61" s="1201">
        <v>9.4</v>
      </c>
      <c r="L61" s="1201">
        <f>K61/K60*100</f>
        <v>5.1003798155181768</v>
      </c>
      <c r="M61" s="1201">
        <v>11.6</v>
      </c>
      <c r="N61" s="1201">
        <f>M61/M60*100</f>
        <v>5.8615462354724608</v>
      </c>
      <c r="O61" s="1334"/>
      <c r="P61" s="1332"/>
      <c r="Q61" s="1351"/>
      <c r="R61" s="1178"/>
      <c r="S61" s="1345"/>
      <c r="T61" s="1178"/>
      <c r="U61" s="1178"/>
      <c r="V61" s="1345"/>
      <c r="W61" s="1335"/>
      <c r="X61" s="1335"/>
      <c r="Y61" s="1335"/>
      <c r="Z61" s="1335"/>
      <c r="AA61" s="1335"/>
      <c r="AB61" s="1335"/>
      <c r="AC61" s="1335"/>
      <c r="AD61" s="1335"/>
      <c r="AE61" s="1335"/>
      <c r="AF61" s="1335"/>
      <c r="AG61" s="1335"/>
      <c r="AH61" s="1335"/>
      <c r="AI61" s="1335"/>
      <c r="AJ61" s="1335"/>
      <c r="AK61" s="1335"/>
      <c r="AL61" s="1335"/>
      <c r="AM61" s="1335"/>
      <c r="AN61" s="1335"/>
      <c r="AO61" s="1335"/>
      <c r="AP61" s="1335"/>
      <c r="AQ61" s="1335"/>
      <c r="AR61" s="1335"/>
      <c r="AS61" s="1335"/>
    </row>
    <row r="62" spans="1:45" s="1336" customFormat="1" ht="10.5" customHeight="1">
      <c r="A62" s="1332"/>
      <c r="B62" s="1174"/>
      <c r="C62" s="890"/>
      <c r="D62" s="1293" t="s">
        <v>540</v>
      </c>
      <c r="E62" s="1201">
        <v>36.299999999999997</v>
      </c>
      <c r="F62" s="1201">
        <f>+E62/E60*100</f>
        <v>19.391025641025642</v>
      </c>
      <c r="G62" s="1201">
        <v>38.5</v>
      </c>
      <c r="H62" s="1201">
        <f>+G62/G60*100</f>
        <v>19.483805668016192</v>
      </c>
      <c r="I62" s="1201">
        <v>38.299999999999997</v>
      </c>
      <c r="J62" s="1201">
        <f>+I62/I60*100</f>
        <v>20.736329182458039</v>
      </c>
      <c r="K62" s="1201">
        <v>39</v>
      </c>
      <c r="L62" s="1201">
        <f>+K62/K60*100</f>
        <v>21.161150298426477</v>
      </c>
      <c r="M62" s="1201">
        <v>40.1</v>
      </c>
      <c r="N62" s="1201">
        <f>+M62/M60*100</f>
        <v>20.26275896917635</v>
      </c>
      <c r="O62" s="1334"/>
      <c r="P62" s="1332"/>
      <c r="Q62" s="1319"/>
      <c r="R62" s="1178"/>
      <c r="S62" s="1345"/>
      <c r="T62" s="1178"/>
      <c r="U62" s="1178"/>
      <c r="V62" s="1345"/>
      <c r="W62" s="1335"/>
      <c r="X62" s="1335"/>
      <c r="Y62" s="1335"/>
      <c r="Z62" s="1335"/>
      <c r="AA62" s="1335"/>
      <c r="AB62" s="1335"/>
      <c r="AC62" s="1335"/>
      <c r="AD62" s="1335"/>
      <c r="AE62" s="1335"/>
      <c r="AF62" s="1335"/>
      <c r="AG62" s="1335"/>
      <c r="AH62" s="1335"/>
      <c r="AI62" s="1335"/>
      <c r="AJ62" s="1335"/>
      <c r="AK62" s="1335"/>
      <c r="AL62" s="1335"/>
      <c r="AM62" s="1335"/>
      <c r="AN62" s="1335"/>
      <c r="AO62" s="1335"/>
      <c r="AP62" s="1335"/>
      <c r="AQ62" s="1335"/>
      <c r="AR62" s="1335"/>
      <c r="AS62" s="1335"/>
    </row>
    <row r="63" spans="1:45" s="1336" customFormat="1" ht="12.75" customHeight="1">
      <c r="A63" s="1332"/>
      <c r="B63" s="1174"/>
      <c r="C63" s="887" t="s">
        <v>141</v>
      </c>
      <c r="D63" s="894"/>
      <c r="E63" s="1199">
        <v>99.2</v>
      </c>
      <c r="F63" s="1199">
        <f>E63/E$45*100</f>
        <v>2.2420105772273198</v>
      </c>
      <c r="G63" s="1199">
        <v>100.3</v>
      </c>
      <c r="H63" s="1199">
        <f>G63/G$45*100</f>
        <v>2.2441491027878464</v>
      </c>
      <c r="I63" s="1199">
        <v>99.8</v>
      </c>
      <c r="J63" s="1199">
        <f>I63/I$45*100</f>
        <v>2.2332117523327888</v>
      </c>
      <c r="K63" s="1199">
        <v>99</v>
      </c>
      <c r="L63" s="1199">
        <f>K63/K$45*100</f>
        <v>2.2363279044026294</v>
      </c>
      <c r="M63" s="1199">
        <v>102.2</v>
      </c>
      <c r="N63" s="1199">
        <f>M63/M$45*100</f>
        <v>2.2637664466397909</v>
      </c>
      <c r="O63" s="1334"/>
      <c r="P63" s="1332"/>
      <c r="Q63" s="1351"/>
      <c r="R63" s="1178"/>
      <c r="S63" s="1345"/>
      <c r="T63" s="1178"/>
      <c r="U63" s="1178"/>
      <c r="V63" s="1345"/>
      <c r="W63" s="1335"/>
      <c r="X63" s="1335"/>
      <c r="Y63" s="1335"/>
      <c r="Z63" s="1335"/>
      <c r="AA63" s="1335"/>
      <c r="AB63" s="1335"/>
      <c r="AC63" s="1335"/>
      <c r="AD63" s="1335"/>
      <c r="AE63" s="1335"/>
      <c r="AF63" s="1335"/>
      <c r="AG63" s="1335"/>
      <c r="AH63" s="1335"/>
      <c r="AI63" s="1335"/>
      <c r="AJ63" s="1335"/>
      <c r="AK63" s="1335"/>
      <c r="AL63" s="1335"/>
      <c r="AM63" s="1335"/>
      <c r="AN63" s="1335"/>
      <c r="AO63" s="1335"/>
      <c r="AP63" s="1335"/>
      <c r="AQ63" s="1335"/>
      <c r="AR63" s="1335"/>
      <c r="AS63" s="1335"/>
    </row>
    <row r="64" spans="1:45" s="1336" customFormat="1" ht="10.5" customHeight="1">
      <c r="A64" s="1332"/>
      <c r="B64" s="1174"/>
      <c r="C64" s="890"/>
      <c r="D64" s="1293" t="s">
        <v>170</v>
      </c>
      <c r="E64" s="1201">
        <v>6.3</v>
      </c>
      <c r="F64" s="1201">
        <f>E64/E63*100</f>
        <v>6.350806451612903</v>
      </c>
      <c r="G64" s="1201">
        <v>8.6</v>
      </c>
      <c r="H64" s="1201">
        <f>G64/G63*100</f>
        <v>8.5742771684945165</v>
      </c>
      <c r="I64" s="1201">
        <v>7.9</v>
      </c>
      <c r="J64" s="1201">
        <f>I64/I63*100</f>
        <v>7.9158316633266539</v>
      </c>
      <c r="K64" s="1201">
        <v>7.6</v>
      </c>
      <c r="L64" s="1201">
        <f>K64/K63*100</f>
        <v>7.6767676767676765</v>
      </c>
      <c r="M64" s="1201">
        <v>7.9</v>
      </c>
      <c r="N64" s="1201">
        <f>M64/M63*100</f>
        <v>7.7299412915851269</v>
      </c>
      <c r="O64" s="1334"/>
      <c r="P64" s="1332"/>
      <c r="Q64" s="1319"/>
      <c r="R64" s="1178"/>
      <c r="S64" s="1345"/>
      <c r="T64" s="1178"/>
      <c r="U64" s="1178"/>
      <c r="V64" s="1345"/>
      <c r="W64" s="1335"/>
      <c r="X64" s="1335"/>
      <c r="Y64" s="1335"/>
      <c r="Z64" s="1335"/>
      <c r="AA64" s="1335"/>
      <c r="AB64" s="1335"/>
      <c r="AC64" s="1335"/>
      <c r="AD64" s="1335"/>
      <c r="AE64" s="1335"/>
      <c r="AF64" s="1335"/>
      <c r="AG64" s="1335"/>
      <c r="AH64" s="1335"/>
      <c r="AI64" s="1335"/>
      <c r="AJ64" s="1335"/>
      <c r="AK64" s="1335"/>
      <c r="AL64" s="1335"/>
      <c r="AM64" s="1335"/>
      <c r="AN64" s="1335"/>
      <c r="AO64" s="1335"/>
      <c r="AP64" s="1335"/>
      <c r="AQ64" s="1335"/>
      <c r="AR64" s="1335"/>
      <c r="AS64" s="1335"/>
    </row>
    <row r="65" spans="1:45" s="1336" customFormat="1" ht="10.5" customHeight="1">
      <c r="A65" s="1332"/>
      <c r="B65" s="1174"/>
      <c r="C65" s="890"/>
      <c r="D65" s="1293" t="s">
        <v>540</v>
      </c>
      <c r="E65" s="1201">
        <v>14.9</v>
      </c>
      <c r="F65" s="1201">
        <f>+E65/E63*100</f>
        <v>15.020161290322582</v>
      </c>
      <c r="G65" s="1201">
        <v>14.8</v>
      </c>
      <c r="H65" s="1201">
        <f>+G65/G63*100</f>
        <v>14.755732801595215</v>
      </c>
      <c r="I65" s="1201">
        <v>14.4</v>
      </c>
      <c r="J65" s="1201">
        <f>+I65/I63*100</f>
        <v>14.428857715430862</v>
      </c>
      <c r="K65" s="1201">
        <v>13.8</v>
      </c>
      <c r="L65" s="1201">
        <f>+K65/K63*100</f>
        <v>13.939393939393941</v>
      </c>
      <c r="M65" s="1201">
        <v>14.2</v>
      </c>
      <c r="N65" s="1201">
        <f>+M65/M63*100</f>
        <v>13.894324853228962</v>
      </c>
      <c r="O65" s="1334"/>
      <c r="P65" s="1332"/>
      <c r="Q65" s="1319"/>
      <c r="R65" s="1178"/>
      <c r="S65" s="1345"/>
      <c r="T65" s="1178"/>
      <c r="U65" s="1178"/>
      <c r="V65" s="1345"/>
      <c r="W65" s="1335"/>
      <c r="X65" s="1335"/>
      <c r="Y65" s="1335"/>
      <c r="Z65" s="1335"/>
      <c r="AA65" s="1335"/>
      <c r="AB65" s="1335"/>
      <c r="AC65" s="1335"/>
      <c r="AD65" s="1335"/>
      <c r="AE65" s="1335"/>
      <c r="AF65" s="1335"/>
      <c r="AG65" s="1335"/>
      <c r="AH65" s="1335"/>
      <c r="AI65" s="1335"/>
      <c r="AJ65" s="1335"/>
      <c r="AK65" s="1335"/>
      <c r="AL65" s="1335"/>
      <c r="AM65" s="1335"/>
      <c r="AN65" s="1335"/>
      <c r="AO65" s="1335"/>
      <c r="AP65" s="1335"/>
      <c r="AQ65" s="1335"/>
      <c r="AR65" s="1335"/>
      <c r="AS65" s="1335"/>
    </row>
    <row r="66" spans="1:45" s="1336" customFormat="1" ht="12.75" customHeight="1">
      <c r="A66" s="1332"/>
      <c r="B66" s="1174"/>
      <c r="C66" s="887" t="s">
        <v>142</v>
      </c>
      <c r="D66" s="894"/>
      <c r="E66" s="1199">
        <v>109</v>
      </c>
      <c r="F66" s="1199">
        <f>E66/E$45*100</f>
        <v>2.4634995253808252</v>
      </c>
      <c r="G66" s="1199">
        <v>111</v>
      </c>
      <c r="H66" s="1199">
        <f>G66/G$45*100</f>
        <v>2.483554839575782</v>
      </c>
      <c r="I66" s="1199">
        <v>109.5</v>
      </c>
      <c r="J66" s="1199">
        <f>I66/I$45*100</f>
        <v>2.450267403611627</v>
      </c>
      <c r="K66" s="1199">
        <v>109.4</v>
      </c>
      <c r="L66" s="1199">
        <f>K66/K$45*100</f>
        <v>2.4712552802186636</v>
      </c>
      <c r="M66" s="1199">
        <v>110.8</v>
      </c>
      <c r="N66" s="1199">
        <f>M66/M$45*100</f>
        <v>2.4542595135781684</v>
      </c>
      <c r="O66" s="1334"/>
      <c r="P66" s="1332"/>
      <c r="Q66" s="1319"/>
      <c r="R66" s="1178"/>
      <c r="S66" s="1345"/>
      <c r="T66" s="1178"/>
      <c r="U66" s="1178"/>
      <c r="V66" s="1345"/>
      <c r="W66" s="1335"/>
      <c r="X66" s="1335"/>
      <c r="Y66" s="1335"/>
      <c r="Z66" s="1335"/>
      <c r="AA66" s="1335"/>
      <c r="AB66" s="1335"/>
      <c r="AC66" s="1335"/>
      <c r="AD66" s="1335"/>
      <c r="AE66" s="1335"/>
      <c r="AF66" s="1335"/>
      <c r="AG66" s="1335"/>
      <c r="AH66" s="1335"/>
      <c r="AI66" s="1335"/>
      <c r="AJ66" s="1335"/>
      <c r="AK66" s="1335"/>
      <c r="AL66" s="1335"/>
      <c r="AM66" s="1335"/>
      <c r="AN66" s="1335"/>
      <c r="AO66" s="1335"/>
      <c r="AP66" s="1335"/>
      <c r="AQ66" s="1335"/>
      <c r="AR66" s="1335"/>
      <c r="AS66" s="1335"/>
    </row>
    <row r="67" spans="1:45" s="1336" customFormat="1" ht="10.5" customHeight="1">
      <c r="A67" s="1332"/>
      <c r="B67" s="1174"/>
      <c r="C67" s="890"/>
      <c r="D67" s="1293" t="s">
        <v>170</v>
      </c>
      <c r="E67" s="1201">
        <v>5.0999999999999996</v>
      </c>
      <c r="F67" s="1201">
        <f>E67/E66*100</f>
        <v>4.6788990825688073</v>
      </c>
      <c r="G67" s="1201">
        <v>5.8</v>
      </c>
      <c r="H67" s="1201">
        <f>G67/G66*100</f>
        <v>5.2252252252252251</v>
      </c>
      <c r="I67" s="1201">
        <v>4.9000000000000004</v>
      </c>
      <c r="J67" s="1201">
        <f>I67/I66*100</f>
        <v>4.4748858447488589</v>
      </c>
      <c r="K67" s="1201">
        <v>4.4000000000000004</v>
      </c>
      <c r="L67" s="1201">
        <f>K67/K66*100</f>
        <v>4.0219378427787937</v>
      </c>
      <c r="M67" s="1201">
        <v>3.8</v>
      </c>
      <c r="N67" s="1201">
        <f>M67/M66*100</f>
        <v>3.4296028880866429</v>
      </c>
      <c r="O67" s="1334"/>
      <c r="P67" s="1332"/>
      <c r="Q67" s="1319"/>
      <c r="R67" s="1178"/>
      <c r="S67" s="1345"/>
      <c r="T67" s="1178"/>
      <c r="U67" s="1178"/>
      <c r="V67" s="1345"/>
      <c r="W67" s="1335"/>
      <c r="X67" s="1335"/>
      <c r="Y67" s="1335"/>
      <c r="Z67" s="1335"/>
      <c r="AA67" s="1335"/>
      <c r="AB67" s="1335"/>
      <c r="AC67" s="1335"/>
      <c r="AD67" s="1335"/>
      <c r="AE67" s="1335"/>
      <c r="AF67" s="1335"/>
      <c r="AG67" s="1335"/>
      <c r="AH67" s="1335"/>
      <c r="AI67" s="1335"/>
      <c r="AJ67" s="1335"/>
      <c r="AK67" s="1335"/>
      <c r="AL67" s="1335"/>
      <c r="AM67" s="1335"/>
      <c r="AN67" s="1335"/>
      <c r="AO67" s="1335"/>
      <c r="AP67" s="1335"/>
      <c r="AQ67" s="1335"/>
      <c r="AR67" s="1335"/>
      <c r="AS67" s="1335"/>
    </row>
    <row r="68" spans="1:45" s="1336" customFormat="1" ht="10.5" customHeight="1">
      <c r="A68" s="1332"/>
      <c r="B68" s="1174"/>
      <c r="C68" s="890"/>
      <c r="D68" s="1293" t="s">
        <v>540</v>
      </c>
      <c r="E68" s="1201">
        <v>20.6</v>
      </c>
      <c r="F68" s="1201">
        <f>+E68/E66*100</f>
        <v>18.899082568807341</v>
      </c>
      <c r="G68" s="1201">
        <v>20.6</v>
      </c>
      <c r="H68" s="1201">
        <f>+G68/G66*100</f>
        <v>18.558558558558559</v>
      </c>
      <c r="I68" s="1201">
        <v>21.4</v>
      </c>
      <c r="J68" s="1201">
        <f>+I68/I66*100</f>
        <v>19.543378995433788</v>
      </c>
      <c r="K68" s="1201">
        <v>20.8</v>
      </c>
      <c r="L68" s="1201">
        <f>+K68/K66*100</f>
        <v>19.012797074954296</v>
      </c>
      <c r="M68" s="1201">
        <v>21.2</v>
      </c>
      <c r="N68" s="1201">
        <f>+M68/M66*100</f>
        <v>19.133574007220215</v>
      </c>
      <c r="O68" s="1334"/>
      <c r="P68" s="1332"/>
      <c r="Q68" s="1319"/>
      <c r="R68" s="1178"/>
      <c r="S68" s="1345"/>
      <c r="T68" s="1178"/>
      <c r="U68" s="1178"/>
      <c r="V68" s="1345"/>
      <c r="W68" s="1335"/>
      <c r="X68" s="1335"/>
      <c r="Y68" s="1335"/>
      <c r="Z68" s="1335"/>
      <c r="AA68" s="1335"/>
      <c r="AB68" s="1335"/>
      <c r="AC68" s="1335"/>
      <c r="AD68" s="1335"/>
      <c r="AE68" s="1335"/>
      <c r="AF68" s="1335"/>
      <c r="AG68" s="1335"/>
      <c r="AH68" s="1335"/>
      <c r="AI68" s="1335"/>
      <c r="AJ68" s="1335"/>
      <c r="AK68" s="1335"/>
      <c r="AL68" s="1335"/>
      <c r="AM68" s="1335"/>
      <c r="AN68" s="1335"/>
      <c r="AO68" s="1335"/>
      <c r="AP68" s="1335"/>
      <c r="AQ68" s="1335"/>
      <c r="AR68" s="1335"/>
      <c r="AS68" s="1335"/>
    </row>
    <row r="69" spans="1:45" s="1026" customFormat="1" ht="12" customHeight="1">
      <c r="A69" s="1116"/>
      <c r="B69" s="1116"/>
      <c r="C69" s="1117" t="s">
        <v>501</v>
      </c>
      <c r="D69" s="1118"/>
      <c r="E69" s="1119"/>
      <c r="F69" s="1316"/>
      <c r="G69" s="1119"/>
      <c r="H69" s="1316"/>
      <c r="I69" s="1119"/>
      <c r="J69" s="1316"/>
      <c r="K69" s="1119"/>
      <c r="L69" s="1316"/>
      <c r="M69" s="1119"/>
      <c r="N69" s="1316"/>
      <c r="O69" s="1334"/>
      <c r="P69" s="1095"/>
      <c r="R69" s="1200"/>
      <c r="S69" s="1200"/>
      <c r="T69" s="1200"/>
      <c r="U69" s="1200"/>
    </row>
    <row r="70" spans="1:45" ht="13.5" customHeight="1">
      <c r="A70" s="1151"/>
      <c r="B70" s="1154"/>
      <c r="C70" s="1205" t="s">
        <v>507</v>
      </c>
      <c r="D70" s="1158"/>
      <c r="E70" s="1206" t="s">
        <v>88</v>
      </c>
      <c r="F70" s="895"/>
      <c r="G70" s="1207"/>
      <c r="H70" s="1207"/>
      <c r="I70" s="1339"/>
      <c r="J70" s="1352"/>
      <c r="K70" s="1353"/>
      <c r="L70" s="1339"/>
      <c r="M70" s="1354"/>
      <c r="N70" s="1354"/>
      <c r="O70" s="1327"/>
      <c r="P70" s="1151"/>
    </row>
    <row r="71" spans="1:45" s="1026" customFormat="1" ht="13.5" customHeight="1">
      <c r="A71" s="1197"/>
      <c r="B71" s="1355"/>
      <c r="C71" s="1355"/>
      <c r="D71" s="1355"/>
      <c r="E71" s="1154"/>
      <c r="F71" s="1154"/>
      <c r="G71" s="1154"/>
      <c r="H71" s="1154"/>
      <c r="I71" s="1154"/>
      <c r="J71" s="1154"/>
      <c r="K71" s="1579">
        <v>41883</v>
      </c>
      <c r="L71" s="1579"/>
      <c r="M71" s="1579"/>
      <c r="N71" s="1579"/>
      <c r="O71" s="1356">
        <v>7</v>
      </c>
      <c r="P71" s="1151"/>
      <c r="Q71" s="1319"/>
      <c r="R71" s="1155"/>
      <c r="S71" s="1200"/>
      <c r="T71" s="1200"/>
      <c r="U71" s="1200"/>
      <c r="V71" s="1200"/>
      <c r="W71" s="1200"/>
      <c r="X71" s="1200"/>
      <c r="Y71" s="1200"/>
      <c r="Z71" s="1200"/>
      <c r="AA71" s="1200"/>
      <c r="AB71" s="1200"/>
      <c r="AC71" s="1200"/>
      <c r="AD71" s="1200"/>
      <c r="AE71" s="1200"/>
      <c r="AF71" s="1200"/>
      <c r="AG71" s="1200"/>
      <c r="AH71" s="1200"/>
      <c r="AI71" s="1200"/>
      <c r="AJ71" s="1200"/>
      <c r="AK71" s="1200"/>
      <c r="AL71" s="1200"/>
      <c r="AM71" s="1200"/>
      <c r="AN71" s="1200"/>
      <c r="AO71" s="1200"/>
      <c r="AP71" s="1200"/>
      <c r="AQ71" s="1200"/>
      <c r="AR71" s="1200"/>
      <c r="AS71" s="1200"/>
    </row>
    <row r="73" spans="1:45">
      <c r="Q73" s="1357"/>
    </row>
    <row r="75" spans="1:45" ht="8.25" customHeight="1"/>
    <row r="77" spans="1:45" ht="9" customHeight="1">
      <c r="O77" s="1358"/>
    </row>
    <row r="78" spans="1:45" ht="8.25" customHeight="1">
      <c r="M78" s="1580"/>
      <c r="N78" s="1580"/>
      <c r="O78" s="1580"/>
    </row>
    <row r="79" spans="1:45" ht="9.75" customHeight="1"/>
  </sheetData>
  <mergeCells count="180">
    <mergeCell ref="C45:D45"/>
    <mergeCell ref="K71:N71"/>
    <mergeCell ref="M78:O78"/>
    <mergeCell ref="C41:D42"/>
    <mergeCell ref="E43:F43"/>
    <mergeCell ref="G43:H43"/>
    <mergeCell ref="I43:J43"/>
    <mergeCell ref="K43:L43"/>
    <mergeCell ref="M43:N43"/>
    <mergeCell ref="C38:D38"/>
    <mergeCell ref="E38:F38"/>
    <mergeCell ref="G38:H38"/>
    <mergeCell ref="I38:J38"/>
    <mergeCell ref="K38:L38"/>
    <mergeCell ref="M38:N38"/>
    <mergeCell ref="C37:D37"/>
    <mergeCell ref="E37:F37"/>
    <mergeCell ref="G37:H37"/>
    <mergeCell ref="I37:J37"/>
    <mergeCell ref="K37:L37"/>
    <mergeCell ref="M37:N37"/>
    <mergeCell ref="M35:N35"/>
    <mergeCell ref="C36:D36"/>
    <mergeCell ref="E36:F36"/>
    <mergeCell ref="G36:H36"/>
    <mergeCell ref="I36:J36"/>
    <mergeCell ref="K36:L36"/>
    <mergeCell ref="M36:N36"/>
    <mergeCell ref="E34:F34"/>
    <mergeCell ref="G34:H34"/>
    <mergeCell ref="I34:J34"/>
    <mergeCell ref="K34:L34"/>
    <mergeCell ref="M34:N34"/>
    <mergeCell ref="C35:D35"/>
    <mergeCell ref="E35:F35"/>
    <mergeCell ref="G35:H35"/>
    <mergeCell ref="I35:J35"/>
    <mergeCell ref="K35:L35"/>
    <mergeCell ref="E33:F33"/>
    <mergeCell ref="G33:H33"/>
    <mergeCell ref="I33:J33"/>
    <mergeCell ref="K33:L33"/>
    <mergeCell ref="M33:N33"/>
    <mergeCell ref="E31:F31"/>
    <mergeCell ref="G31:H31"/>
    <mergeCell ref="I31:J31"/>
    <mergeCell ref="K31:L31"/>
    <mergeCell ref="M31:N31"/>
    <mergeCell ref="B32:D32"/>
    <mergeCell ref="E32:F32"/>
    <mergeCell ref="G32:H32"/>
    <mergeCell ref="I32:J32"/>
    <mergeCell ref="K32:L32"/>
    <mergeCell ref="M29:N29"/>
    <mergeCell ref="E30:F30"/>
    <mergeCell ref="G30:H30"/>
    <mergeCell ref="I30:J30"/>
    <mergeCell ref="K30:L30"/>
    <mergeCell ref="M30:N30"/>
    <mergeCell ref="M32:N32"/>
    <mergeCell ref="E28:F28"/>
    <mergeCell ref="G28:H28"/>
    <mergeCell ref="I28:J28"/>
    <mergeCell ref="K28:L28"/>
    <mergeCell ref="M28:N28"/>
    <mergeCell ref="B29:D29"/>
    <mergeCell ref="E29:F29"/>
    <mergeCell ref="G29:H29"/>
    <mergeCell ref="I29:J29"/>
    <mergeCell ref="K29:L29"/>
    <mergeCell ref="M26:N26"/>
    <mergeCell ref="E27:F27"/>
    <mergeCell ref="G27:H27"/>
    <mergeCell ref="I27:J27"/>
    <mergeCell ref="K27:L27"/>
    <mergeCell ref="M27:N27"/>
    <mergeCell ref="E25:F25"/>
    <mergeCell ref="G25:H25"/>
    <mergeCell ref="I25:J25"/>
    <mergeCell ref="K25:L25"/>
    <mergeCell ref="M25:N25"/>
    <mergeCell ref="B26:D26"/>
    <mergeCell ref="E26:F26"/>
    <mergeCell ref="G26:H26"/>
    <mergeCell ref="I26:J26"/>
    <mergeCell ref="K26:L26"/>
    <mergeCell ref="E23:F23"/>
    <mergeCell ref="G23:H23"/>
    <mergeCell ref="I23:J23"/>
    <mergeCell ref="K23:L23"/>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E19:F19"/>
    <mergeCell ref="G19:H19"/>
    <mergeCell ref="I19:J19"/>
    <mergeCell ref="K19:L19"/>
    <mergeCell ref="M19:N19"/>
    <mergeCell ref="E20:F20"/>
    <mergeCell ref="G20:H20"/>
    <mergeCell ref="I20:J20"/>
    <mergeCell ref="K20:L20"/>
    <mergeCell ref="M20:N20"/>
    <mergeCell ref="E17:F17"/>
    <mergeCell ref="G17:H17"/>
    <mergeCell ref="I17:J17"/>
    <mergeCell ref="K17:L17"/>
    <mergeCell ref="M17:N17"/>
    <mergeCell ref="E18:F18"/>
    <mergeCell ref="G18:H18"/>
    <mergeCell ref="I18:J18"/>
    <mergeCell ref="K18:L18"/>
    <mergeCell ref="M18:N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C1:D1"/>
    <mergeCell ref="M3:N3"/>
    <mergeCell ref="C5:D6"/>
    <mergeCell ref="E7:F7"/>
    <mergeCell ref="G7:H7"/>
    <mergeCell ref="I7:J7"/>
    <mergeCell ref="K7:L7"/>
    <mergeCell ref="M7:N7"/>
  </mergeCells>
  <conditionalFormatting sqref="E7:N7">
    <cfRule type="cellIs" dxfId="17" priority="2" operator="equal">
      <formula>"1.º trimestre"</formula>
    </cfRule>
  </conditionalFormatting>
  <conditionalFormatting sqref="E43:N43">
    <cfRule type="cellIs" dxfId="16"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sheetPr>
    <tabColor theme="5"/>
  </sheetPr>
  <dimension ref="A1:Y82"/>
  <sheetViews>
    <sheetView showRuler="0" zoomScaleNormal="100" workbookViewId="0"/>
  </sheetViews>
  <sheetFormatPr defaultRowHeight="12.75"/>
  <cols>
    <col min="1" max="1" width="1" style="1156" customWidth="1"/>
    <col min="2" max="2" width="2.5703125" style="1156" customWidth="1"/>
    <col min="3" max="3" width="1" style="1156" customWidth="1"/>
    <col min="4" max="4" width="32.42578125" style="1156" customWidth="1"/>
    <col min="5" max="5" width="7.42578125" style="1156" customWidth="1"/>
    <col min="6" max="6" width="5.140625" style="1156" customWidth="1"/>
    <col min="7" max="7" width="7.42578125" style="1156" customWidth="1"/>
    <col min="8" max="8" width="5.140625" style="1156" customWidth="1"/>
    <col min="9" max="9" width="7.42578125" style="1156" customWidth="1"/>
    <col min="10" max="10" width="5.140625" style="1156" customWidth="1"/>
    <col min="11" max="11" width="7.42578125" style="1156" customWidth="1"/>
    <col min="12" max="12" width="5.140625" style="1156" customWidth="1"/>
    <col min="13" max="13" width="7.42578125" style="1156" customWidth="1"/>
    <col min="14" max="14" width="5.140625" style="1156" customWidth="1"/>
    <col min="15" max="15" width="2.5703125" style="1156" customWidth="1"/>
    <col min="16" max="16" width="1" style="1156" customWidth="1"/>
    <col min="17" max="17" width="9.140625" style="1362"/>
    <col min="18" max="18" width="9.140625" style="1362" customWidth="1"/>
    <col min="19" max="20" width="9.140625" style="1362"/>
    <col min="21" max="22" width="9.140625" style="1362" customWidth="1"/>
    <col min="23" max="25" width="9.140625" style="1362"/>
    <col min="26" max="16384" width="9.140625" style="1156"/>
  </cols>
  <sheetData>
    <row r="1" spans="1:25" ht="13.5" customHeight="1">
      <c r="A1" s="1151"/>
      <c r="B1" s="1359"/>
      <c r="C1" s="1359"/>
      <c r="D1" s="1359"/>
      <c r="E1" s="1154"/>
      <c r="F1" s="1154"/>
      <c r="G1" s="1154"/>
      <c r="H1" s="1154"/>
      <c r="I1" s="1584" t="s">
        <v>353</v>
      </c>
      <c r="J1" s="1584"/>
      <c r="K1" s="1584"/>
      <c r="L1" s="1584"/>
      <c r="M1" s="1584"/>
      <c r="N1" s="1584"/>
      <c r="O1" s="1360"/>
      <c r="P1" s="1361"/>
    </row>
    <row r="2" spans="1:25" ht="6" customHeight="1">
      <c r="A2" s="1151"/>
      <c r="B2" s="1363"/>
      <c r="C2" s="1320"/>
      <c r="D2" s="1320"/>
      <c r="E2" s="1322"/>
      <c r="F2" s="1322"/>
      <c r="G2" s="1322"/>
      <c r="H2" s="1322"/>
      <c r="I2" s="1153"/>
      <c r="J2" s="1153"/>
      <c r="K2" s="1153"/>
      <c r="L2" s="1153"/>
      <c r="M2" s="1153"/>
      <c r="N2" s="1364"/>
      <c r="O2" s="1154"/>
      <c r="P2" s="1151"/>
    </row>
    <row r="3" spans="1:25" ht="10.5" customHeight="1" thickBot="1">
      <c r="A3" s="1151"/>
      <c r="B3" s="1365"/>
      <c r="C3" s="1366"/>
      <c r="D3" s="1367"/>
      <c r="E3" s="1368"/>
      <c r="F3" s="1368"/>
      <c r="G3" s="1368"/>
      <c r="H3" s="1368"/>
      <c r="I3" s="1154"/>
      <c r="J3" s="1154"/>
      <c r="K3" s="1154"/>
      <c r="L3" s="1154"/>
      <c r="M3" s="1552" t="s">
        <v>73</v>
      </c>
      <c r="N3" s="1552"/>
      <c r="O3" s="1154"/>
      <c r="P3" s="1151"/>
    </row>
    <row r="4" spans="1:25" s="1166" customFormat="1" ht="13.5" customHeight="1" thickBot="1">
      <c r="A4" s="1160"/>
      <c r="B4" s="1161"/>
      <c r="C4" s="1369" t="s">
        <v>193</v>
      </c>
      <c r="D4" s="1163"/>
      <c r="E4" s="1163"/>
      <c r="F4" s="1163"/>
      <c r="G4" s="1163"/>
      <c r="H4" s="1163"/>
      <c r="I4" s="1163"/>
      <c r="J4" s="1163"/>
      <c r="K4" s="1163"/>
      <c r="L4" s="1163"/>
      <c r="M4" s="1163"/>
      <c r="N4" s="1164"/>
      <c r="O4" s="1154"/>
      <c r="P4" s="1160"/>
      <c r="Q4" s="1362"/>
      <c r="R4" s="1362"/>
      <c r="S4" s="1362"/>
      <c r="T4" s="1362"/>
      <c r="U4" s="1362"/>
      <c r="V4" s="1362"/>
      <c r="W4" s="1362"/>
      <c r="X4" s="1370"/>
      <c r="Y4" s="1370"/>
    </row>
    <row r="5" spans="1:25" ht="3.75" customHeight="1">
      <c r="A5" s="1151"/>
      <c r="B5" s="1157"/>
      <c r="C5" s="1553" t="s">
        <v>169</v>
      </c>
      <c r="D5" s="1554"/>
      <c r="E5" s="1188"/>
      <c r="F5" s="1188"/>
      <c r="G5" s="1188"/>
      <c r="H5" s="1188"/>
      <c r="I5" s="1188"/>
      <c r="J5" s="1188"/>
      <c r="K5" s="1158"/>
      <c r="L5" s="1371"/>
      <c r="M5" s="1371"/>
      <c r="N5" s="1371"/>
      <c r="O5" s="1154"/>
      <c r="P5" s="1151"/>
    </row>
    <row r="6" spans="1:25" ht="12.75" customHeight="1">
      <c r="A6" s="1151"/>
      <c r="B6" s="1157"/>
      <c r="C6" s="1554"/>
      <c r="D6" s="1554"/>
      <c r="E6" s="1298" t="s">
        <v>34</v>
      </c>
      <c r="F6" s="1299" t="s">
        <v>34</v>
      </c>
      <c r="G6" s="1298" t="s">
        <v>652</v>
      </c>
      <c r="H6" s="1299" t="s">
        <v>34</v>
      </c>
      <c r="I6" s="1300"/>
      <c r="J6" s="1299" t="s">
        <v>34</v>
      </c>
      <c r="K6" s="1301" t="s">
        <v>34</v>
      </c>
      <c r="L6" s="1302">
        <v>2014</v>
      </c>
      <c r="M6" s="1302" t="s">
        <v>34</v>
      </c>
      <c r="N6" s="1303"/>
      <c r="O6" s="1154"/>
      <c r="P6" s="1160"/>
      <c r="Q6" s="1370"/>
      <c r="R6" s="1370"/>
      <c r="S6" s="1370"/>
      <c r="T6" s="1370"/>
    </row>
    <row r="7" spans="1:25" ht="12.75" customHeight="1">
      <c r="A7" s="1151"/>
      <c r="B7" s="1157"/>
      <c r="C7" s="1333"/>
      <c r="D7" s="1333"/>
      <c r="E7" s="1555" t="s">
        <v>691</v>
      </c>
      <c r="F7" s="1555"/>
      <c r="G7" s="1555" t="s">
        <v>692</v>
      </c>
      <c r="H7" s="1555"/>
      <c r="I7" s="1555" t="s">
        <v>693</v>
      </c>
      <c r="J7" s="1555"/>
      <c r="K7" s="1555" t="s">
        <v>694</v>
      </c>
      <c r="L7" s="1555"/>
      <c r="M7" s="1555" t="s">
        <v>691</v>
      </c>
      <c r="N7" s="1555"/>
      <c r="O7" s="1175"/>
      <c r="P7" s="1151"/>
    </row>
    <row r="8" spans="1:25" s="1173" customFormat="1" ht="17.25" customHeight="1">
      <c r="A8" s="1170"/>
      <c r="B8" s="1171"/>
      <c r="C8" s="1548" t="s">
        <v>194</v>
      </c>
      <c r="D8" s="1548"/>
      <c r="E8" s="1582">
        <v>866.3</v>
      </c>
      <c r="F8" s="1582"/>
      <c r="G8" s="1582">
        <v>819.9</v>
      </c>
      <c r="H8" s="1582"/>
      <c r="I8" s="1582">
        <v>808</v>
      </c>
      <c r="J8" s="1582"/>
      <c r="K8" s="1582">
        <v>788.1</v>
      </c>
      <c r="L8" s="1582"/>
      <c r="M8" s="1583">
        <v>728.9</v>
      </c>
      <c r="N8" s="1583"/>
      <c r="O8" s="1177"/>
      <c r="P8" s="1170"/>
      <c r="Q8" s="1362"/>
      <c r="R8" s="1362"/>
      <c r="S8" s="1362"/>
      <c r="T8" s="1362"/>
      <c r="U8" s="1362"/>
      <c r="V8" s="1362"/>
      <c r="W8" s="1362"/>
      <c r="X8" s="1372"/>
      <c r="Y8" s="1372"/>
    </row>
    <row r="9" spans="1:25" ht="12" customHeight="1">
      <c r="A9" s="1151"/>
      <c r="B9" s="1157"/>
      <c r="C9" s="887" t="s">
        <v>72</v>
      </c>
      <c r="D9" s="1174"/>
      <c r="E9" s="1585">
        <v>444.9</v>
      </c>
      <c r="F9" s="1585"/>
      <c r="G9" s="1585">
        <v>415.7</v>
      </c>
      <c r="H9" s="1585"/>
      <c r="I9" s="1585">
        <v>400.9</v>
      </c>
      <c r="J9" s="1585"/>
      <c r="K9" s="1585">
        <v>402.9</v>
      </c>
      <c r="L9" s="1585"/>
      <c r="M9" s="1586">
        <v>363.5</v>
      </c>
      <c r="N9" s="1586"/>
      <c r="O9" s="1175"/>
      <c r="P9" s="1151"/>
      <c r="Q9" s="1373"/>
      <c r="R9" s="1373"/>
      <c r="S9" s="1373"/>
    </row>
    <row r="10" spans="1:25" ht="12" customHeight="1">
      <c r="A10" s="1151"/>
      <c r="B10" s="1157"/>
      <c r="C10" s="887" t="s">
        <v>71</v>
      </c>
      <c r="D10" s="1174"/>
      <c r="E10" s="1585">
        <v>421.3</v>
      </c>
      <c r="F10" s="1585"/>
      <c r="G10" s="1585">
        <v>404.2</v>
      </c>
      <c r="H10" s="1585"/>
      <c r="I10" s="1585">
        <v>407.1</v>
      </c>
      <c r="J10" s="1585"/>
      <c r="K10" s="1585">
        <v>385.2</v>
      </c>
      <c r="L10" s="1585"/>
      <c r="M10" s="1586">
        <v>365.5</v>
      </c>
      <c r="N10" s="1586"/>
      <c r="O10" s="1175"/>
      <c r="P10" s="1151"/>
    </row>
    <row r="11" spans="1:25" ht="17.25" customHeight="1">
      <c r="A11" s="1151"/>
      <c r="B11" s="1157"/>
      <c r="C11" s="887" t="s">
        <v>170</v>
      </c>
      <c r="D11" s="1174"/>
      <c r="E11" s="1585">
        <v>141.4</v>
      </c>
      <c r="F11" s="1585"/>
      <c r="G11" s="1585">
        <v>148.30000000000001</v>
      </c>
      <c r="H11" s="1585"/>
      <c r="I11" s="1585">
        <v>138.30000000000001</v>
      </c>
      <c r="J11" s="1585"/>
      <c r="K11" s="1585">
        <v>141.6</v>
      </c>
      <c r="L11" s="1585"/>
      <c r="M11" s="1586">
        <v>129.30000000000001</v>
      </c>
      <c r="N11" s="1586"/>
      <c r="O11" s="1175"/>
      <c r="P11" s="1151"/>
    </row>
    <row r="12" spans="1:25" ht="12.75" customHeight="1">
      <c r="A12" s="1151"/>
      <c r="B12" s="1157"/>
      <c r="C12" s="887" t="s">
        <v>171</v>
      </c>
      <c r="D12" s="1174"/>
      <c r="E12" s="1585">
        <v>433.9</v>
      </c>
      <c r="F12" s="1585"/>
      <c r="G12" s="1585">
        <v>404.5</v>
      </c>
      <c r="H12" s="1585"/>
      <c r="I12" s="1585">
        <v>411.7</v>
      </c>
      <c r="J12" s="1585"/>
      <c r="K12" s="1585">
        <v>384.7</v>
      </c>
      <c r="L12" s="1585"/>
      <c r="M12" s="1586">
        <v>346.6</v>
      </c>
      <c r="N12" s="1586"/>
      <c r="O12" s="1175"/>
      <c r="P12" s="1151"/>
    </row>
    <row r="13" spans="1:25" ht="12.75" customHeight="1">
      <c r="A13" s="1151"/>
      <c r="B13" s="1157"/>
      <c r="C13" s="887" t="s">
        <v>172</v>
      </c>
      <c r="D13" s="1174"/>
      <c r="E13" s="1585">
        <v>291</v>
      </c>
      <c r="F13" s="1585"/>
      <c r="G13" s="1585">
        <v>267.10000000000002</v>
      </c>
      <c r="H13" s="1585"/>
      <c r="I13" s="1585">
        <v>258</v>
      </c>
      <c r="J13" s="1585"/>
      <c r="K13" s="1585">
        <v>261.8</v>
      </c>
      <c r="L13" s="1585"/>
      <c r="M13" s="1586">
        <v>253</v>
      </c>
      <c r="N13" s="1586"/>
      <c r="O13" s="1175"/>
      <c r="P13" s="1151"/>
    </row>
    <row r="14" spans="1:25" ht="17.25" customHeight="1">
      <c r="A14" s="1151"/>
      <c r="B14" s="1157"/>
      <c r="C14" s="887" t="s">
        <v>195</v>
      </c>
      <c r="D14" s="1174"/>
      <c r="E14" s="1585">
        <v>84.1</v>
      </c>
      <c r="F14" s="1585"/>
      <c r="G14" s="1585">
        <v>103.9</v>
      </c>
      <c r="H14" s="1585"/>
      <c r="I14" s="1585">
        <v>85.2</v>
      </c>
      <c r="J14" s="1585"/>
      <c r="K14" s="1585">
        <v>86.4</v>
      </c>
      <c r="L14" s="1585"/>
      <c r="M14" s="1586">
        <v>89.3</v>
      </c>
      <c r="N14" s="1586"/>
      <c r="O14" s="1175"/>
      <c r="P14" s="1151"/>
    </row>
    <row r="15" spans="1:25" ht="12" customHeight="1">
      <c r="A15" s="1151"/>
      <c r="B15" s="1157"/>
      <c r="C15" s="887" t="s">
        <v>196</v>
      </c>
      <c r="D15" s="1174"/>
      <c r="E15" s="1585">
        <v>782.1</v>
      </c>
      <c r="F15" s="1585"/>
      <c r="G15" s="1585">
        <v>716</v>
      </c>
      <c r="H15" s="1585"/>
      <c r="I15" s="1585">
        <v>722.8</v>
      </c>
      <c r="J15" s="1585"/>
      <c r="K15" s="1585">
        <v>701.7</v>
      </c>
      <c r="L15" s="1585"/>
      <c r="M15" s="1586">
        <v>639.6</v>
      </c>
      <c r="N15" s="1586"/>
      <c r="O15" s="1175"/>
      <c r="P15" s="1151"/>
    </row>
    <row r="16" spans="1:25" ht="17.25" customHeight="1">
      <c r="A16" s="1151"/>
      <c r="B16" s="1157"/>
      <c r="C16" s="887" t="s">
        <v>197</v>
      </c>
      <c r="D16" s="1174"/>
      <c r="E16" s="1585">
        <v>329.4</v>
      </c>
      <c r="F16" s="1585"/>
      <c r="G16" s="1585">
        <v>290.89999999999998</v>
      </c>
      <c r="H16" s="1585"/>
      <c r="I16" s="1585">
        <v>294.5</v>
      </c>
      <c r="J16" s="1585"/>
      <c r="K16" s="1585">
        <v>287.2</v>
      </c>
      <c r="L16" s="1585"/>
      <c r="M16" s="1586">
        <v>237.6</v>
      </c>
      <c r="N16" s="1586"/>
      <c r="O16" s="1175"/>
      <c r="P16" s="1151"/>
    </row>
    <row r="17" spans="1:25" ht="12" customHeight="1">
      <c r="A17" s="1151"/>
      <c r="B17" s="1157"/>
      <c r="C17" s="887" t="s">
        <v>198</v>
      </c>
      <c r="D17" s="1174"/>
      <c r="E17" s="1585">
        <v>536.9</v>
      </c>
      <c r="F17" s="1585"/>
      <c r="G17" s="1585">
        <v>529</v>
      </c>
      <c r="H17" s="1585"/>
      <c r="I17" s="1585">
        <v>513.5</v>
      </c>
      <c r="J17" s="1585"/>
      <c r="K17" s="1585">
        <v>500.9</v>
      </c>
      <c r="L17" s="1585"/>
      <c r="M17" s="1586">
        <v>491.3</v>
      </c>
      <c r="N17" s="1586"/>
      <c r="O17" s="1175"/>
      <c r="P17" s="1151"/>
    </row>
    <row r="18" spans="1:25" s="1173" customFormat="1" ht="17.25" customHeight="1">
      <c r="A18" s="1170"/>
      <c r="B18" s="1171"/>
      <c r="C18" s="1548" t="s">
        <v>199</v>
      </c>
      <c r="D18" s="1548"/>
      <c r="E18" s="1582">
        <v>16.399999999999999</v>
      </c>
      <c r="F18" s="1582"/>
      <c r="G18" s="1582">
        <v>15.5</v>
      </c>
      <c r="H18" s="1582"/>
      <c r="I18" s="1582">
        <v>15.3</v>
      </c>
      <c r="J18" s="1582"/>
      <c r="K18" s="1582">
        <v>15.1</v>
      </c>
      <c r="L18" s="1582"/>
      <c r="M18" s="1583">
        <v>13.9</v>
      </c>
      <c r="N18" s="1583"/>
      <c r="O18" s="1177"/>
      <c r="P18" s="1170"/>
      <c r="Q18" s="1362"/>
      <c r="R18" s="1362"/>
      <c r="S18" s="1362"/>
      <c r="T18" s="1362"/>
      <c r="U18" s="1362"/>
      <c r="V18" s="1362"/>
      <c r="W18" s="1362"/>
      <c r="X18" s="1372"/>
      <c r="Y18" s="1372"/>
    </row>
    <row r="19" spans="1:25" ht="12" customHeight="1">
      <c r="A19" s="1151"/>
      <c r="B19" s="1157"/>
      <c r="C19" s="887" t="s">
        <v>72</v>
      </c>
      <c r="D19" s="1174"/>
      <c r="E19" s="1585">
        <v>16.3</v>
      </c>
      <c r="F19" s="1585"/>
      <c r="G19" s="1585">
        <v>15.2</v>
      </c>
      <c r="H19" s="1585"/>
      <c r="I19" s="1585">
        <v>14.8</v>
      </c>
      <c r="J19" s="1585"/>
      <c r="K19" s="1585">
        <v>15.1</v>
      </c>
      <c r="L19" s="1585"/>
      <c r="M19" s="1586">
        <v>13.5</v>
      </c>
      <c r="N19" s="1586"/>
      <c r="O19" s="1175"/>
      <c r="P19" s="1151"/>
    </row>
    <row r="20" spans="1:25" ht="12" customHeight="1">
      <c r="A20" s="1151"/>
      <c r="B20" s="1157"/>
      <c r="C20" s="887" t="s">
        <v>71</v>
      </c>
      <c r="D20" s="1174"/>
      <c r="E20" s="1585">
        <v>16.399999999999999</v>
      </c>
      <c r="F20" s="1585"/>
      <c r="G20" s="1585">
        <v>15.8</v>
      </c>
      <c r="H20" s="1585"/>
      <c r="I20" s="1585">
        <v>15.9</v>
      </c>
      <c r="J20" s="1585"/>
      <c r="K20" s="1585">
        <v>15.2</v>
      </c>
      <c r="L20" s="1585"/>
      <c r="M20" s="1586">
        <v>14.3</v>
      </c>
      <c r="N20" s="1586"/>
      <c r="O20" s="1175"/>
      <c r="P20" s="1151"/>
    </row>
    <row r="21" spans="1:25" s="1378" customFormat="1" ht="13.5" customHeight="1">
      <c r="A21" s="1374"/>
      <c r="B21" s="1375"/>
      <c r="C21" s="1293" t="s">
        <v>200</v>
      </c>
      <c r="D21" s="1376"/>
      <c r="E21" s="1587">
        <v>9.9999999999997868E-2</v>
      </c>
      <c r="F21" s="1587"/>
      <c r="G21" s="1587">
        <v>0.60000000000000142</v>
      </c>
      <c r="H21" s="1587"/>
      <c r="I21" s="1587">
        <v>1.0999999999999996</v>
      </c>
      <c r="J21" s="1587"/>
      <c r="K21" s="1587">
        <v>9.9999999999999645E-2</v>
      </c>
      <c r="L21" s="1587"/>
      <c r="M21" s="1588">
        <v>0.80000000000000071</v>
      </c>
      <c r="N21" s="1588"/>
      <c r="O21" s="1376"/>
      <c r="P21" s="1374"/>
      <c r="Q21" s="1362"/>
      <c r="R21" s="1362"/>
      <c r="S21" s="1362"/>
      <c r="T21" s="1362"/>
      <c r="U21" s="1362"/>
      <c r="V21" s="1362"/>
      <c r="W21" s="1362"/>
      <c r="X21" s="1377"/>
      <c r="Y21" s="1377"/>
    </row>
    <row r="22" spans="1:25" ht="17.25" customHeight="1">
      <c r="A22" s="1151"/>
      <c r="B22" s="1157"/>
      <c r="C22" s="887" t="s">
        <v>170</v>
      </c>
      <c r="D22" s="1174"/>
      <c r="E22" s="1585">
        <v>37.4</v>
      </c>
      <c r="F22" s="1585"/>
      <c r="G22" s="1585">
        <v>36.4</v>
      </c>
      <c r="H22" s="1585"/>
      <c r="I22" s="1585">
        <v>36.1</v>
      </c>
      <c r="J22" s="1585"/>
      <c r="K22" s="1585">
        <v>37.5</v>
      </c>
      <c r="L22" s="1585"/>
      <c r="M22" s="1586">
        <v>35.6</v>
      </c>
      <c r="N22" s="1586"/>
      <c r="O22" s="1175"/>
      <c r="P22" s="1151"/>
    </row>
    <row r="23" spans="1:25" ht="12" customHeight="1">
      <c r="A23" s="1151"/>
      <c r="B23" s="1157"/>
      <c r="C23" s="887" t="s">
        <v>171</v>
      </c>
      <c r="D23" s="1154"/>
      <c r="E23" s="1585">
        <v>16.600000000000001</v>
      </c>
      <c r="F23" s="1585"/>
      <c r="G23" s="1585">
        <v>15.6</v>
      </c>
      <c r="H23" s="1585"/>
      <c r="I23" s="1585">
        <v>15.8</v>
      </c>
      <c r="J23" s="1585"/>
      <c r="K23" s="1585">
        <v>14.9</v>
      </c>
      <c r="L23" s="1585"/>
      <c r="M23" s="1586">
        <v>13.4</v>
      </c>
      <c r="N23" s="1586"/>
      <c r="O23" s="1175"/>
      <c r="P23" s="1151"/>
    </row>
    <row r="24" spans="1:25" ht="12" customHeight="1">
      <c r="A24" s="1151"/>
      <c r="B24" s="1157"/>
      <c r="C24" s="887" t="s">
        <v>172</v>
      </c>
      <c r="D24" s="1154"/>
      <c r="E24" s="1585">
        <v>12.6</v>
      </c>
      <c r="F24" s="1585"/>
      <c r="G24" s="1585">
        <v>11.7</v>
      </c>
      <c r="H24" s="1585"/>
      <c r="I24" s="1585">
        <v>11.3</v>
      </c>
      <c r="J24" s="1585"/>
      <c r="K24" s="1585">
        <v>11.6</v>
      </c>
      <c r="L24" s="1585"/>
      <c r="M24" s="1586">
        <v>11.1</v>
      </c>
      <c r="N24" s="1586"/>
      <c r="O24" s="1175"/>
      <c r="P24" s="1151"/>
    </row>
    <row r="25" spans="1:25" s="1209" customFormat="1" ht="17.25" customHeight="1">
      <c r="A25" s="1379"/>
      <c r="B25" s="1167"/>
      <c r="C25" s="887" t="s">
        <v>201</v>
      </c>
      <c r="D25" s="1174"/>
      <c r="E25" s="1585">
        <v>17.100000000000001</v>
      </c>
      <c r="F25" s="1585"/>
      <c r="G25" s="1585">
        <v>16.5</v>
      </c>
      <c r="H25" s="1585"/>
      <c r="I25" s="1585">
        <v>16.399999999999999</v>
      </c>
      <c r="J25" s="1585"/>
      <c r="K25" s="1585">
        <v>15.8</v>
      </c>
      <c r="L25" s="1585"/>
      <c r="M25" s="1586">
        <v>15</v>
      </c>
      <c r="N25" s="1586"/>
      <c r="O25" s="1159"/>
      <c r="P25" s="1379"/>
      <c r="Q25" s="1362"/>
      <c r="R25" s="1362"/>
      <c r="S25" s="1362"/>
      <c r="T25" s="1362"/>
      <c r="U25" s="1362"/>
      <c r="V25" s="1362"/>
      <c r="W25" s="1362"/>
      <c r="X25" s="1380"/>
      <c r="Y25" s="1380"/>
    </row>
    <row r="26" spans="1:25" s="1209" customFormat="1" ht="12" customHeight="1">
      <c r="A26" s="1379"/>
      <c r="B26" s="1167"/>
      <c r="C26" s="887" t="s">
        <v>202</v>
      </c>
      <c r="D26" s="1174"/>
      <c r="E26" s="1585">
        <v>11.4</v>
      </c>
      <c r="F26" s="1585"/>
      <c r="G26" s="1585">
        <v>11</v>
      </c>
      <c r="H26" s="1585"/>
      <c r="I26" s="1585">
        <v>10.5</v>
      </c>
      <c r="J26" s="1585"/>
      <c r="K26" s="1585">
        <v>11</v>
      </c>
      <c r="L26" s="1585"/>
      <c r="M26" s="1586">
        <v>10.4</v>
      </c>
      <c r="N26" s="1586"/>
      <c r="O26" s="1159"/>
      <c r="P26" s="1379"/>
      <c r="Q26" s="1362"/>
      <c r="R26" s="1362"/>
      <c r="S26" s="1362"/>
      <c r="T26" s="1362"/>
      <c r="U26" s="1362"/>
      <c r="V26" s="1362"/>
      <c r="W26" s="1362"/>
      <c r="X26" s="1380"/>
      <c r="Y26" s="1380"/>
    </row>
    <row r="27" spans="1:25" s="1209" customFormat="1" ht="12" customHeight="1">
      <c r="A27" s="1379"/>
      <c r="B27" s="1167"/>
      <c r="C27" s="887" t="s">
        <v>203</v>
      </c>
      <c r="D27" s="1174"/>
      <c r="E27" s="1585">
        <v>19.2</v>
      </c>
      <c r="F27" s="1585"/>
      <c r="G27" s="1585">
        <v>17.899999999999999</v>
      </c>
      <c r="H27" s="1585"/>
      <c r="I27" s="1585">
        <v>17.2</v>
      </c>
      <c r="J27" s="1585"/>
      <c r="K27" s="1585">
        <v>16.399999999999999</v>
      </c>
      <c r="L27" s="1585"/>
      <c r="M27" s="1586">
        <v>15.1</v>
      </c>
      <c r="N27" s="1586"/>
      <c r="O27" s="1159"/>
      <c r="P27" s="1379"/>
      <c r="Q27" s="1362"/>
      <c r="R27" s="1362"/>
      <c r="S27" s="1362"/>
      <c r="T27" s="1362"/>
      <c r="U27" s="1362"/>
      <c r="V27" s="1362"/>
      <c r="W27" s="1362"/>
      <c r="X27" s="1380"/>
      <c r="Y27" s="1380"/>
    </row>
    <row r="28" spans="1:25" s="1209" customFormat="1" ht="12" customHeight="1">
      <c r="A28" s="1379"/>
      <c r="B28" s="1167"/>
      <c r="C28" s="887" t="s">
        <v>204</v>
      </c>
      <c r="D28" s="1174"/>
      <c r="E28" s="1585">
        <v>17.3</v>
      </c>
      <c r="F28" s="1585"/>
      <c r="G28" s="1585">
        <v>16.100000000000001</v>
      </c>
      <c r="H28" s="1585"/>
      <c r="I28" s="1585">
        <v>15.6</v>
      </c>
      <c r="J28" s="1585"/>
      <c r="K28" s="1585">
        <v>16</v>
      </c>
      <c r="L28" s="1585"/>
      <c r="M28" s="1586">
        <v>14</v>
      </c>
      <c r="N28" s="1586"/>
      <c r="O28" s="1159"/>
      <c r="P28" s="1379"/>
      <c r="Q28" s="1362"/>
      <c r="R28" s="1362"/>
      <c r="S28" s="1362"/>
      <c r="T28" s="1362"/>
      <c r="U28" s="1362"/>
      <c r="V28" s="1362"/>
      <c r="W28" s="1362"/>
      <c r="X28" s="1380"/>
      <c r="Y28" s="1380"/>
    </row>
    <row r="29" spans="1:25" s="1209" customFormat="1" ht="12" customHeight="1">
      <c r="A29" s="1379"/>
      <c r="B29" s="1167"/>
      <c r="C29" s="887" t="s">
        <v>205</v>
      </c>
      <c r="D29" s="1174"/>
      <c r="E29" s="1585">
        <v>16.600000000000001</v>
      </c>
      <c r="F29" s="1585"/>
      <c r="G29" s="1585">
        <v>13.8</v>
      </c>
      <c r="H29" s="1585"/>
      <c r="I29" s="1585">
        <v>17</v>
      </c>
      <c r="J29" s="1585"/>
      <c r="K29" s="1585">
        <v>18.3</v>
      </c>
      <c r="L29" s="1585"/>
      <c r="M29" s="1586">
        <v>13.5</v>
      </c>
      <c r="N29" s="1586"/>
      <c r="O29" s="1159"/>
      <c r="P29" s="1379"/>
      <c r="Q29" s="1362"/>
      <c r="R29" s="1362"/>
      <c r="S29" s="1362"/>
      <c r="T29" s="1362"/>
      <c r="U29" s="1362"/>
      <c r="V29" s="1362"/>
      <c r="W29" s="1362"/>
      <c r="X29" s="1380"/>
      <c r="Y29" s="1380"/>
    </row>
    <row r="30" spans="1:25" s="1209" customFormat="1" ht="12" customHeight="1">
      <c r="A30" s="1379"/>
      <c r="B30" s="1167"/>
      <c r="C30" s="887" t="s">
        <v>141</v>
      </c>
      <c r="D30" s="1174"/>
      <c r="E30" s="1585">
        <v>16</v>
      </c>
      <c r="F30" s="1585"/>
      <c r="G30" s="1585">
        <v>17.7</v>
      </c>
      <c r="H30" s="1585"/>
      <c r="I30" s="1585">
        <v>17.3</v>
      </c>
      <c r="J30" s="1585"/>
      <c r="K30" s="1585">
        <v>18</v>
      </c>
      <c r="L30" s="1585"/>
      <c r="M30" s="1586">
        <v>16</v>
      </c>
      <c r="N30" s="1586"/>
      <c r="O30" s="1159"/>
      <c r="P30" s="1379"/>
      <c r="Q30" s="1362"/>
      <c r="R30" s="1362"/>
      <c r="S30" s="1362"/>
      <c r="T30" s="1362"/>
      <c r="U30" s="1362"/>
      <c r="V30" s="1362"/>
      <c r="W30" s="1362"/>
      <c r="X30" s="1380"/>
      <c r="Y30" s="1380"/>
    </row>
    <row r="31" spans="1:25" s="1209" customFormat="1" ht="12" customHeight="1">
      <c r="A31" s="1379"/>
      <c r="B31" s="1167"/>
      <c r="C31" s="887" t="s">
        <v>142</v>
      </c>
      <c r="D31" s="1174"/>
      <c r="E31" s="1585">
        <v>18.399999999999999</v>
      </c>
      <c r="F31" s="1585"/>
      <c r="G31" s="1585">
        <v>17</v>
      </c>
      <c r="H31" s="1585"/>
      <c r="I31" s="1585">
        <v>17</v>
      </c>
      <c r="J31" s="1585"/>
      <c r="K31" s="1585">
        <v>16.399999999999999</v>
      </c>
      <c r="L31" s="1585"/>
      <c r="M31" s="1586">
        <v>15.7</v>
      </c>
      <c r="N31" s="1586"/>
      <c r="O31" s="1159"/>
      <c r="P31" s="1379"/>
      <c r="Q31" s="1362"/>
      <c r="R31" s="1362"/>
      <c r="S31" s="1362"/>
      <c r="T31" s="1362"/>
      <c r="U31" s="1362"/>
      <c r="V31" s="1362"/>
      <c r="W31" s="1362"/>
      <c r="X31" s="1380"/>
      <c r="Y31" s="1380"/>
    </row>
    <row r="32" spans="1:25" ht="17.25" customHeight="1">
      <c r="A32" s="1151"/>
      <c r="B32" s="1157"/>
      <c r="C32" s="1548" t="s">
        <v>206</v>
      </c>
      <c r="D32" s="1548"/>
      <c r="E32" s="1582">
        <v>10.1</v>
      </c>
      <c r="F32" s="1582"/>
      <c r="G32" s="1582">
        <v>10</v>
      </c>
      <c r="H32" s="1582"/>
      <c r="I32" s="1582">
        <v>9.6999999999999993</v>
      </c>
      <c r="J32" s="1582"/>
      <c r="K32" s="1582">
        <v>9.6</v>
      </c>
      <c r="L32" s="1582"/>
      <c r="M32" s="1583">
        <v>9.4</v>
      </c>
      <c r="N32" s="1583"/>
      <c r="O32" s="1175"/>
      <c r="P32" s="1151"/>
    </row>
    <row r="33" spans="1:25" s="1209" customFormat="1" ht="12.75" customHeight="1">
      <c r="A33" s="1379"/>
      <c r="B33" s="1381"/>
      <c r="C33" s="887" t="s">
        <v>72</v>
      </c>
      <c r="D33" s="1174"/>
      <c r="E33" s="1575">
        <v>10.199999999999999</v>
      </c>
      <c r="F33" s="1575"/>
      <c r="G33" s="1575">
        <v>10.1</v>
      </c>
      <c r="H33" s="1575"/>
      <c r="I33" s="1575">
        <v>9.6999999999999993</v>
      </c>
      <c r="J33" s="1575"/>
      <c r="K33" s="1575">
        <v>9.8000000000000007</v>
      </c>
      <c r="L33" s="1575"/>
      <c r="M33" s="1576">
        <v>9.1</v>
      </c>
      <c r="N33" s="1576"/>
      <c r="O33" s="1159"/>
      <c r="P33" s="1379"/>
      <c r="Q33" s="1362"/>
      <c r="R33" s="1362"/>
      <c r="S33" s="1362"/>
      <c r="T33" s="1362"/>
      <c r="U33" s="1362"/>
      <c r="V33" s="1362"/>
      <c r="W33" s="1362"/>
      <c r="X33" s="1380"/>
      <c r="Y33" s="1380"/>
    </row>
    <row r="34" spans="1:25" s="1209" customFormat="1" ht="12.75" customHeight="1">
      <c r="A34" s="1379"/>
      <c r="B34" s="1381"/>
      <c r="C34" s="887" t="s">
        <v>71</v>
      </c>
      <c r="D34" s="1174"/>
      <c r="E34" s="1575">
        <v>10.1</v>
      </c>
      <c r="F34" s="1575"/>
      <c r="G34" s="1575">
        <v>9.9</v>
      </c>
      <c r="H34" s="1575"/>
      <c r="I34" s="1575">
        <v>9.8000000000000007</v>
      </c>
      <c r="J34" s="1575"/>
      <c r="K34" s="1575">
        <v>9.4</v>
      </c>
      <c r="L34" s="1575"/>
      <c r="M34" s="1576">
        <v>9.6</v>
      </c>
      <c r="N34" s="1576"/>
      <c r="O34" s="1159"/>
      <c r="P34" s="1379"/>
      <c r="Q34" s="1362"/>
      <c r="R34" s="1362"/>
      <c r="S34" s="1362"/>
      <c r="T34" s="1362"/>
      <c r="U34" s="1362"/>
      <c r="V34" s="1362"/>
      <c r="W34" s="1362"/>
      <c r="X34" s="1380"/>
      <c r="Y34" s="1380"/>
    </row>
    <row r="35" spans="1:25" s="1378" customFormat="1" ht="13.5" customHeight="1">
      <c r="A35" s="1374"/>
      <c r="B35" s="1375"/>
      <c r="C35" s="1293" t="s">
        <v>207</v>
      </c>
      <c r="D35" s="1376"/>
      <c r="E35" s="1587">
        <v>-9.9999999999999645E-2</v>
      </c>
      <c r="F35" s="1587"/>
      <c r="G35" s="1587">
        <v>-0.19999999999999929</v>
      </c>
      <c r="H35" s="1587"/>
      <c r="I35" s="1587">
        <v>0.10000000000000142</v>
      </c>
      <c r="J35" s="1587"/>
      <c r="K35" s="1587">
        <v>-0.40000000000000036</v>
      </c>
      <c r="L35" s="1587"/>
      <c r="M35" s="1588">
        <v>0.5</v>
      </c>
      <c r="N35" s="1588"/>
      <c r="O35" s="1376"/>
      <c r="P35" s="1374"/>
      <c r="Q35" s="1362"/>
      <c r="R35" s="1362"/>
      <c r="S35" s="1362"/>
      <c r="T35" s="1362"/>
      <c r="U35" s="1362"/>
      <c r="V35" s="1362"/>
      <c r="W35" s="1362"/>
      <c r="X35" s="1377"/>
      <c r="Y35" s="1377"/>
    </row>
    <row r="36" spans="1:25" ht="10.5" customHeight="1" thickBot="1">
      <c r="A36" s="1151"/>
      <c r="B36" s="1157"/>
      <c r="C36" s="1185"/>
      <c r="D36" s="1292"/>
      <c r="E36" s="1292"/>
      <c r="F36" s="1292"/>
      <c r="G36" s="1292"/>
      <c r="H36" s="1292"/>
      <c r="I36" s="1292"/>
      <c r="J36" s="1292"/>
      <c r="K36" s="1292"/>
      <c r="L36" s="1292"/>
      <c r="M36" s="1552"/>
      <c r="N36" s="1552"/>
      <c r="O36" s="1175"/>
      <c r="P36" s="1151"/>
    </row>
    <row r="37" spans="1:25" s="1166" customFormat="1" ht="13.5" customHeight="1" thickBot="1">
      <c r="A37" s="1160"/>
      <c r="B37" s="1161"/>
      <c r="C37" s="1162" t="s">
        <v>541</v>
      </c>
      <c r="D37" s="1163"/>
      <c r="E37" s="1163"/>
      <c r="F37" s="1163"/>
      <c r="G37" s="1163"/>
      <c r="H37" s="1163"/>
      <c r="I37" s="1163"/>
      <c r="J37" s="1163"/>
      <c r="K37" s="1163"/>
      <c r="L37" s="1163"/>
      <c r="M37" s="1163"/>
      <c r="N37" s="1164"/>
      <c r="O37" s="1175"/>
      <c r="P37" s="1160"/>
      <c r="Q37" s="1382"/>
      <c r="R37" s="1370"/>
      <c r="S37" s="1370"/>
      <c r="T37" s="1370"/>
      <c r="U37" s="1370"/>
      <c r="V37" s="1370"/>
      <c r="W37" s="1370"/>
      <c r="X37" s="1370"/>
      <c r="Y37" s="1370"/>
    </row>
    <row r="38" spans="1:25" s="1166" customFormat="1" ht="3.75" customHeight="1">
      <c r="A38" s="1160"/>
      <c r="B38" s="1161"/>
      <c r="C38" s="1564" t="s">
        <v>69</v>
      </c>
      <c r="D38" s="1564"/>
      <c r="E38" s="1306"/>
      <c r="F38" s="1306"/>
      <c r="G38" s="1306"/>
      <c r="H38" s="1306"/>
      <c r="I38" s="1306"/>
      <c r="J38" s="1306"/>
      <c r="K38" s="1306"/>
      <c r="L38" s="1306"/>
      <c r="M38" s="1306"/>
      <c r="N38" s="1306"/>
      <c r="O38" s="1175"/>
      <c r="P38" s="1160"/>
      <c r="Q38" s="1382"/>
      <c r="R38" s="1370"/>
      <c r="S38" s="1370"/>
      <c r="T38" s="1370"/>
      <c r="U38" s="1370"/>
      <c r="V38" s="1370"/>
      <c r="W38" s="1370"/>
      <c r="X38" s="1370"/>
      <c r="Y38" s="1370"/>
    </row>
    <row r="39" spans="1:25" ht="12.75" customHeight="1">
      <c r="A39" s="1151"/>
      <c r="B39" s="1157"/>
      <c r="C39" s="1564"/>
      <c r="D39" s="1564"/>
      <c r="E39" s="1298" t="s">
        <v>34</v>
      </c>
      <c r="F39" s="1299" t="s">
        <v>34</v>
      </c>
      <c r="G39" s="1298" t="s">
        <v>652</v>
      </c>
      <c r="H39" s="1299" t="s">
        <v>34</v>
      </c>
      <c r="I39" s="1300"/>
      <c r="J39" s="1299" t="s">
        <v>34</v>
      </c>
      <c r="K39" s="1301" t="s">
        <v>34</v>
      </c>
      <c r="L39" s="1302">
        <v>2014</v>
      </c>
      <c r="M39" s="1302" t="s">
        <v>34</v>
      </c>
      <c r="N39" s="1303"/>
      <c r="O39" s="1154"/>
      <c r="P39" s="1160"/>
      <c r="Q39" s="1370"/>
      <c r="R39" s="1370"/>
      <c r="S39" s="1370"/>
      <c r="T39" s="1370"/>
    </row>
    <row r="40" spans="1:25" ht="12.75" customHeight="1">
      <c r="A40" s="1151"/>
      <c r="B40" s="1157"/>
      <c r="C40" s="1169"/>
      <c r="D40" s="1169"/>
      <c r="E40" s="1555" t="str">
        <f>+E7</f>
        <v>2.º trimestre</v>
      </c>
      <c r="F40" s="1555"/>
      <c r="G40" s="1555" t="str">
        <f>+G7</f>
        <v>3.º trimestre</v>
      </c>
      <c r="H40" s="1555"/>
      <c r="I40" s="1555" t="str">
        <f>+I7</f>
        <v>4.º trimestre</v>
      </c>
      <c r="J40" s="1555"/>
      <c r="K40" s="1555" t="str">
        <f>+K7</f>
        <v>1.º trimestre</v>
      </c>
      <c r="L40" s="1555"/>
      <c r="M40" s="1555" t="str">
        <f>+M7</f>
        <v>2.º trimestre</v>
      </c>
      <c r="N40" s="1555"/>
      <c r="O40" s="1383"/>
      <c r="P40" s="1151"/>
      <c r="Q40" s="1384"/>
      <c r="S40" s="1370"/>
      <c r="T40" s="1370"/>
      <c r="V40" s="1186"/>
    </row>
    <row r="41" spans="1:25" ht="15" customHeight="1">
      <c r="A41" s="1151"/>
      <c r="B41" s="1157"/>
      <c r="C41" s="1548" t="s">
        <v>194</v>
      </c>
      <c r="D41" s="1548"/>
      <c r="E41" s="1589">
        <v>100</v>
      </c>
      <c r="F41" s="1589"/>
      <c r="G41" s="1589">
        <v>100</v>
      </c>
      <c r="H41" s="1589"/>
      <c r="I41" s="1589">
        <v>100</v>
      </c>
      <c r="J41" s="1589"/>
      <c r="K41" s="1590">
        <v>100</v>
      </c>
      <c r="L41" s="1590"/>
      <c r="M41" s="1590">
        <v>100</v>
      </c>
      <c r="N41" s="1590"/>
      <c r="O41" s="1385"/>
      <c r="P41" s="1151"/>
      <c r="Q41" s="1386"/>
      <c r="R41" s="1387"/>
      <c r="S41" s="1387"/>
      <c r="T41" s="1387"/>
      <c r="U41" s="1387"/>
      <c r="V41" s="1186"/>
    </row>
    <row r="42" spans="1:25" s="1336" customFormat="1" ht="11.25" customHeight="1">
      <c r="A42" s="1332"/>
      <c r="B42" s="1167"/>
      <c r="C42" s="890"/>
      <c r="D42" s="887" t="s">
        <v>71</v>
      </c>
      <c r="E42" s="1591">
        <v>48.632113586517377</v>
      </c>
      <c r="F42" s="1591"/>
      <c r="G42" s="1591">
        <v>49.29869496280034</v>
      </c>
      <c r="H42" s="1591"/>
      <c r="I42" s="1591">
        <v>50.383663366336641</v>
      </c>
      <c r="J42" s="1591"/>
      <c r="K42" s="1591">
        <v>48.87704606014465</v>
      </c>
      <c r="L42" s="1591"/>
      <c r="M42" s="1591">
        <v>50.14405268212375</v>
      </c>
      <c r="N42" s="1591"/>
      <c r="O42" s="1383"/>
      <c r="P42" s="1332"/>
      <c r="Q42" s="1386"/>
      <c r="R42" s="1387"/>
      <c r="S42" s="1387"/>
      <c r="T42" s="1387"/>
      <c r="U42" s="1387"/>
      <c r="V42" s="1186"/>
      <c r="W42" s="1382"/>
      <c r="X42" s="1382"/>
      <c r="Y42" s="1382"/>
    </row>
    <row r="43" spans="1:25" ht="11.25" customHeight="1">
      <c r="A43" s="1151"/>
      <c r="B43" s="1157"/>
      <c r="C43" s="1195"/>
      <c r="D43" s="887" t="s">
        <v>170</v>
      </c>
      <c r="E43" s="1591">
        <v>16.322290199699875</v>
      </c>
      <c r="F43" s="1591"/>
      <c r="G43" s="1591">
        <v>18.087571655079891</v>
      </c>
      <c r="H43" s="1591"/>
      <c r="I43" s="1591">
        <v>17.116336633663369</v>
      </c>
      <c r="J43" s="1591"/>
      <c r="K43" s="1591">
        <v>17.967263037685573</v>
      </c>
      <c r="L43" s="1591"/>
      <c r="M43" s="1591">
        <v>17.739058855810129</v>
      </c>
      <c r="N43" s="1591"/>
      <c r="O43" s="1385"/>
      <c r="P43" s="1151"/>
      <c r="Q43" s="1386"/>
      <c r="R43" s="1387"/>
      <c r="S43" s="1387"/>
      <c r="T43" s="1387"/>
      <c r="U43" s="1387"/>
      <c r="V43" s="1186"/>
    </row>
    <row r="44" spans="1:25" s="1026" customFormat="1" ht="13.5" customHeight="1">
      <c r="A44" s="1197"/>
      <c r="B44" s="1198"/>
      <c r="C44" s="887" t="s">
        <v>201</v>
      </c>
      <c r="D44" s="894"/>
      <c r="E44" s="1592">
        <v>37.042594944014773</v>
      </c>
      <c r="F44" s="1592"/>
      <c r="G44" s="1592">
        <v>37.443590681790461</v>
      </c>
      <c r="H44" s="1592"/>
      <c r="I44" s="1592">
        <v>37.710396039603964</v>
      </c>
      <c r="J44" s="1592"/>
      <c r="K44" s="1592">
        <v>36.873493211521378</v>
      </c>
      <c r="L44" s="1592"/>
      <c r="M44" s="1592">
        <v>37.98875017149129</v>
      </c>
      <c r="N44" s="1592"/>
      <c r="O44" s="1388"/>
      <c r="P44" s="1197"/>
      <c r="Q44" s="1382"/>
      <c r="R44" s="1387"/>
      <c r="S44" s="1387"/>
      <c r="T44" s="1387"/>
      <c r="U44" s="1387"/>
      <c r="V44" s="1186"/>
      <c r="W44" s="1389"/>
      <c r="X44" s="1389"/>
      <c r="Y44" s="1389"/>
    </row>
    <row r="45" spans="1:25" s="1336" customFormat="1" ht="11.25" customHeight="1">
      <c r="A45" s="1332"/>
      <c r="B45" s="1167"/>
      <c r="C45" s="890"/>
      <c r="D45" s="1293" t="s">
        <v>71</v>
      </c>
      <c r="E45" s="1591">
        <v>50.389529448426295</v>
      </c>
      <c r="F45" s="1591"/>
      <c r="G45" s="1591">
        <v>49.446254071661244</v>
      </c>
      <c r="H45" s="1591"/>
      <c r="I45" s="1591">
        <v>51.197899573350838</v>
      </c>
      <c r="J45" s="1591"/>
      <c r="K45" s="1591">
        <v>50.275292498279413</v>
      </c>
      <c r="L45" s="1591"/>
      <c r="M45" s="1591">
        <v>52.943300830624771</v>
      </c>
      <c r="N45" s="1591"/>
      <c r="O45" s="1207"/>
      <c r="P45" s="1332"/>
      <c r="Q45" s="1382"/>
      <c r="R45" s="1387"/>
      <c r="S45" s="1387"/>
      <c r="T45" s="1387"/>
      <c r="U45" s="1387"/>
      <c r="V45" s="1186"/>
      <c r="W45" s="1382"/>
      <c r="X45" s="1382"/>
      <c r="Y45" s="1382"/>
    </row>
    <row r="46" spans="1:25" s="1026" customFormat="1" ht="11.25" customHeight="1">
      <c r="A46" s="1197"/>
      <c r="B46" s="1198"/>
      <c r="C46" s="887"/>
      <c r="D46" s="1293" t="s">
        <v>170</v>
      </c>
      <c r="E46" s="1591">
        <v>14.583982549080709</v>
      </c>
      <c r="F46" s="1591"/>
      <c r="G46" s="1591">
        <v>17.068403908794789</v>
      </c>
      <c r="H46" s="1591"/>
      <c r="I46" s="1591">
        <v>17.787988185100101</v>
      </c>
      <c r="J46" s="1591"/>
      <c r="K46" s="1591">
        <v>18.960770818995183</v>
      </c>
      <c r="L46" s="1591"/>
      <c r="M46" s="1591">
        <v>19.537739256049118</v>
      </c>
      <c r="N46" s="1591"/>
      <c r="O46" s="1388"/>
      <c r="P46" s="1197"/>
      <c r="Q46" s="1382"/>
      <c r="R46" s="1387"/>
      <c r="S46" s="1387"/>
      <c r="T46" s="1387"/>
      <c r="U46" s="1387"/>
      <c r="V46" s="1186"/>
      <c r="W46" s="1389"/>
      <c r="X46" s="1389"/>
      <c r="Y46" s="1389"/>
    </row>
    <row r="47" spans="1:25" s="1026" customFormat="1" ht="13.5" customHeight="1">
      <c r="A47" s="1197"/>
      <c r="B47" s="1198"/>
      <c r="C47" s="887" t="s">
        <v>202</v>
      </c>
      <c r="D47" s="894"/>
      <c r="E47" s="1592">
        <v>15.837469698718687</v>
      </c>
      <c r="F47" s="1592"/>
      <c r="G47" s="1592">
        <v>16.148310769606049</v>
      </c>
      <c r="H47" s="1592"/>
      <c r="I47" s="1592">
        <v>15.420792079207921</v>
      </c>
      <c r="J47" s="1592"/>
      <c r="K47" s="1592">
        <v>16.190838726049993</v>
      </c>
      <c r="L47" s="1592"/>
      <c r="M47" s="1592">
        <v>16.710111126354782</v>
      </c>
      <c r="N47" s="1592"/>
      <c r="O47" s="1388"/>
      <c r="P47" s="1197"/>
      <c r="Q47" s="1382"/>
      <c r="R47" s="1387"/>
      <c r="S47" s="1387"/>
      <c r="T47" s="1387"/>
      <c r="U47" s="1387"/>
      <c r="V47" s="1186"/>
      <c r="W47" s="1389"/>
      <c r="X47" s="1389"/>
      <c r="Y47" s="1389"/>
    </row>
    <row r="48" spans="1:25" s="1336" customFormat="1" ht="11.25" customHeight="1">
      <c r="A48" s="1332"/>
      <c r="B48" s="1167"/>
      <c r="C48" s="890"/>
      <c r="D48" s="1293" t="s">
        <v>71</v>
      </c>
      <c r="E48" s="1591">
        <v>45.991253644314874</v>
      </c>
      <c r="F48" s="1591"/>
      <c r="G48" s="1591">
        <v>50.151057401812693</v>
      </c>
      <c r="H48" s="1591"/>
      <c r="I48" s="1591">
        <v>54.173354735152493</v>
      </c>
      <c r="J48" s="1591"/>
      <c r="K48" s="1591">
        <v>49.76489028213166</v>
      </c>
      <c r="L48" s="1591"/>
      <c r="M48" s="1591">
        <v>46.305418719211822</v>
      </c>
      <c r="N48" s="1591"/>
      <c r="O48" s="1207"/>
      <c r="P48" s="1332"/>
      <c r="Q48" s="1382"/>
      <c r="R48" s="1387"/>
      <c r="S48" s="1387"/>
      <c r="T48" s="1387"/>
      <c r="U48" s="1387"/>
      <c r="V48" s="1186"/>
      <c r="W48" s="1382"/>
      <c r="X48" s="1382"/>
      <c r="Y48" s="1382"/>
    </row>
    <row r="49" spans="1:25" s="1026" customFormat="1" ht="11.25" customHeight="1">
      <c r="A49" s="1197"/>
      <c r="B49" s="1198"/>
      <c r="C49" s="887"/>
      <c r="D49" s="1293" t="s">
        <v>170</v>
      </c>
      <c r="E49" s="1591">
        <v>16.253644314868808</v>
      </c>
      <c r="F49" s="1591"/>
      <c r="G49" s="1591">
        <v>21.072507552870089</v>
      </c>
      <c r="H49" s="1591"/>
      <c r="I49" s="1591">
        <v>18.218298555377206</v>
      </c>
      <c r="J49" s="1591"/>
      <c r="K49" s="1591">
        <v>16.222570532915363</v>
      </c>
      <c r="L49" s="1591"/>
      <c r="M49" s="1591">
        <v>16.830870279146144</v>
      </c>
      <c r="N49" s="1591"/>
      <c r="O49" s="1388"/>
      <c r="P49" s="1197"/>
      <c r="Q49" s="1382"/>
      <c r="R49" s="1387"/>
      <c r="S49" s="1387"/>
      <c r="T49" s="1387"/>
      <c r="U49" s="1387"/>
      <c r="V49" s="1186"/>
      <c r="W49" s="1389"/>
      <c r="X49" s="1389"/>
      <c r="Y49" s="1389"/>
    </row>
    <row r="50" spans="1:25" s="1026" customFormat="1" ht="13.5" customHeight="1">
      <c r="A50" s="1197"/>
      <c r="B50" s="1198"/>
      <c r="C50" s="887" t="s">
        <v>59</v>
      </c>
      <c r="D50" s="894"/>
      <c r="E50" s="1592">
        <v>30.566778252337528</v>
      </c>
      <c r="F50" s="1592"/>
      <c r="G50" s="1592">
        <v>30.13782168557141</v>
      </c>
      <c r="H50" s="1592"/>
      <c r="I50" s="1592">
        <v>29.888613861386137</v>
      </c>
      <c r="J50" s="1592"/>
      <c r="K50" s="1592">
        <v>28.955716279659939</v>
      </c>
      <c r="L50" s="1592"/>
      <c r="M50" s="1592">
        <v>28.659624091096177</v>
      </c>
      <c r="N50" s="1592"/>
      <c r="O50" s="1191"/>
      <c r="P50" s="1197"/>
      <c r="Q50" s="1382"/>
      <c r="R50" s="1389"/>
      <c r="S50" s="1389"/>
      <c r="T50" s="1389"/>
      <c r="U50" s="1390"/>
      <c r="V50" s="1186"/>
      <c r="W50" s="1389"/>
      <c r="X50" s="1389"/>
      <c r="Y50" s="1389"/>
    </row>
    <row r="51" spans="1:25" s="1336" customFormat="1" ht="11.25" customHeight="1">
      <c r="A51" s="1332"/>
      <c r="B51" s="1167"/>
      <c r="C51" s="890"/>
      <c r="D51" s="1293" t="s">
        <v>71</v>
      </c>
      <c r="E51" s="1591">
        <v>49.093655589123863</v>
      </c>
      <c r="F51" s="1591"/>
      <c r="G51" s="1591">
        <v>50.829623634156206</v>
      </c>
      <c r="H51" s="1591"/>
      <c r="I51" s="1591">
        <v>49.4824016563147</v>
      </c>
      <c r="J51" s="1591"/>
      <c r="K51" s="1591">
        <v>48.992112182296232</v>
      </c>
      <c r="L51" s="1591"/>
      <c r="M51" s="1591">
        <v>50.406893250359019</v>
      </c>
      <c r="N51" s="1591"/>
      <c r="O51" s="1169"/>
      <c r="P51" s="1332"/>
      <c r="Q51" s="1382"/>
      <c r="R51" s="1389"/>
      <c r="S51" s="1389"/>
      <c r="T51" s="1382"/>
      <c r="U51" s="1391"/>
      <c r="V51" s="1186"/>
      <c r="W51" s="1382"/>
      <c r="X51" s="1382"/>
      <c r="Y51" s="1382"/>
    </row>
    <row r="52" spans="1:25" s="1026" customFormat="1" ht="11.25" customHeight="1">
      <c r="A52" s="1197"/>
      <c r="B52" s="1198"/>
      <c r="C52" s="887"/>
      <c r="D52" s="1293" t="s">
        <v>170</v>
      </c>
      <c r="E52" s="1591">
        <v>17.145015105740178</v>
      </c>
      <c r="F52" s="1591"/>
      <c r="G52" s="1591">
        <v>17.644678267907732</v>
      </c>
      <c r="H52" s="1591"/>
      <c r="I52" s="1591">
        <v>15.569358178053831</v>
      </c>
      <c r="J52" s="1591"/>
      <c r="K52" s="1591">
        <v>17.484662576687114</v>
      </c>
      <c r="L52" s="1591"/>
      <c r="M52" s="1591">
        <v>15.078985160363809</v>
      </c>
      <c r="N52" s="1591"/>
      <c r="O52" s="1191"/>
      <c r="P52" s="1197"/>
      <c r="Q52" s="1382"/>
      <c r="R52" s="1389"/>
      <c r="S52" s="1389"/>
      <c r="T52" s="1389"/>
      <c r="U52" s="1391"/>
      <c r="V52" s="1186"/>
      <c r="W52" s="1389"/>
      <c r="X52" s="1389"/>
      <c r="Y52" s="1389"/>
    </row>
    <row r="53" spans="1:25" s="1026" customFormat="1" ht="13.5" customHeight="1">
      <c r="A53" s="1197"/>
      <c r="B53" s="1198"/>
      <c r="C53" s="887" t="s">
        <v>204</v>
      </c>
      <c r="D53" s="894"/>
      <c r="E53" s="1592">
        <v>7.2030474431490248</v>
      </c>
      <c r="F53" s="1592"/>
      <c r="G53" s="1592">
        <v>7.0252469813391878</v>
      </c>
      <c r="H53" s="1592"/>
      <c r="I53" s="1592">
        <v>6.9430693069306937</v>
      </c>
      <c r="J53" s="1592"/>
      <c r="K53" s="1592">
        <v>7.2579621875396532</v>
      </c>
      <c r="L53" s="1592"/>
      <c r="M53" s="1592">
        <v>6.9145287419399102</v>
      </c>
      <c r="N53" s="1592"/>
      <c r="O53" s="1191"/>
      <c r="P53" s="1197"/>
      <c r="Q53" s="1382"/>
      <c r="R53" s="1389"/>
      <c r="S53" s="1389"/>
      <c r="T53" s="1389"/>
      <c r="U53" s="1390"/>
      <c r="V53" s="1186"/>
      <c r="W53" s="1389"/>
      <c r="X53" s="1389"/>
      <c r="Y53" s="1389"/>
    </row>
    <row r="54" spans="1:25" s="1336" customFormat="1" ht="11.25" customHeight="1">
      <c r="A54" s="1332"/>
      <c r="B54" s="1392"/>
      <c r="C54" s="890"/>
      <c r="D54" s="1293" t="s">
        <v>71</v>
      </c>
      <c r="E54" s="1591">
        <v>51.923076923076927</v>
      </c>
      <c r="F54" s="1591"/>
      <c r="G54" s="1591">
        <v>49.826388888888886</v>
      </c>
      <c r="H54" s="1591"/>
      <c r="I54" s="1591">
        <v>48.84135472370766</v>
      </c>
      <c r="J54" s="1591"/>
      <c r="K54" s="1591">
        <v>44.755244755244753</v>
      </c>
      <c r="L54" s="1591"/>
      <c r="M54" s="1591">
        <v>47.817460317460316</v>
      </c>
      <c r="N54" s="1591"/>
      <c r="O54" s="1169"/>
      <c r="P54" s="1332"/>
      <c r="Q54" s="1382"/>
      <c r="R54" s="1389"/>
      <c r="S54" s="1389"/>
      <c r="T54" s="1382"/>
      <c r="U54" s="1391"/>
      <c r="V54" s="1186"/>
      <c r="W54" s="1382"/>
      <c r="X54" s="1382"/>
      <c r="Y54" s="1382"/>
    </row>
    <row r="55" spans="1:25" s="1026" customFormat="1" ht="11.25" customHeight="1">
      <c r="A55" s="1197"/>
      <c r="B55" s="1198"/>
      <c r="C55" s="887"/>
      <c r="D55" s="1293" t="s">
        <v>170</v>
      </c>
      <c r="E55" s="1591">
        <v>16.185897435897438</v>
      </c>
      <c r="F55" s="1591"/>
      <c r="G55" s="1591">
        <v>15.798611111111111</v>
      </c>
      <c r="H55" s="1591"/>
      <c r="I55" s="1591">
        <v>15.50802139037433</v>
      </c>
      <c r="J55" s="1591"/>
      <c r="K55" s="1591">
        <v>16.608391608391607</v>
      </c>
      <c r="L55" s="1591"/>
      <c r="M55" s="1591">
        <v>18.055555555555554</v>
      </c>
      <c r="N55" s="1591"/>
      <c r="O55" s="1191"/>
      <c r="P55" s="1197"/>
      <c r="Q55" s="1382"/>
      <c r="R55" s="1389"/>
      <c r="S55" s="1389"/>
      <c r="T55" s="1389"/>
      <c r="U55" s="1391"/>
      <c r="V55" s="1186"/>
      <c r="W55" s="1389"/>
      <c r="X55" s="1389"/>
      <c r="Y55" s="1389"/>
    </row>
    <row r="56" spans="1:25" s="1026" customFormat="1" ht="13.5" customHeight="1">
      <c r="A56" s="1197"/>
      <c r="B56" s="1198"/>
      <c r="C56" s="887" t="s">
        <v>205</v>
      </c>
      <c r="D56" s="894"/>
      <c r="E56" s="1592">
        <v>4.3056677825233747</v>
      </c>
      <c r="F56" s="1592"/>
      <c r="G56" s="1592">
        <v>3.8541285522624715</v>
      </c>
      <c r="H56" s="1592"/>
      <c r="I56" s="1592">
        <v>4.6782178217821784</v>
      </c>
      <c r="J56" s="1592"/>
      <c r="K56" s="1592">
        <v>5.2531404644080695</v>
      </c>
      <c r="L56" s="1592"/>
      <c r="M56" s="1592">
        <v>4.2529839484154213</v>
      </c>
      <c r="N56" s="1592"/>
      <c r="O56" s="1191"/>
      <c r="P56" s="1197"/>
      <c r="Q56" s="1382"/>
      <c r="R56" s="1389"/>
      <c r="S56" s="1389"/>
      <c r="T56" s="1389"/>
      <c r="U56" s="1390"/>
      <c r="V56" s="1186"/>
      <c r="W56" s="1389"/>
      <c r="X56" s="1389"/>
      <c r="Y56" s="1389"/>
    </row>
    <row r="57" spans="1:25" s="1336" customFormat="1" ht="11.25" customHeight="1">
      <c r="A57" s="1332"/>
      <c r="B57" s="1392"/>
      <c r="C57" s="890"/>
      <c r="D57" s="1293" t="s">
        <v>71</v>
      </c>
      <c r="E57" s="1591">
        <v>44.504021447721186</v>
      </c>
      <c r="F57" s="1591"/>
      <c r="G57" s="1591">
        <v>45.253164556962027</v>
      </c>
      <c r="H57" s="1591"/>
      <c r="I57" s="1591">
        <v>47.354497354497354</v>
      </c>
      <c r="J57" s="1591"/>
      <c r="K57" s="1591">
        <v>46.135265700483096</v>
      </c>
      <c r="L57" s="1591"/>
      <c r="M57" s="1591">
        <v>44.516129032258064</v>
      </c>
      <c r="N57" s="1591"/>
      <c r="O57" s="1169"/>
      <c r="P57" s="1332"/>
      <c r="Q57" s="1382"/>
      <c r="R57" s="1382"/>
      <c r="S57" s="1382"/>
      <c r="T57" s="1382"/>
      <c r="U57" s="1391"/>
      <c r="V57" s="1186"/>
      <c r="W57" s="1382"/>
      <c r="X57" s="1382"/>
      <c r="Y57" s="1382"/>
    </row>
    <row r="58" spans="1:25" s="1026" customFormat="1" ht="11.25" customHeight="1">
      <c r="A58" s="1197"/>
      <c r="B58" s="1198"/>
      <c r="C58" s="887"/>
      <c r="D58" s="1293" t="s">
        <v>170</v>
      </c>
      <c r="E58" s="1591">
        <v>16.085790884718502</v>
      </c>
      <c r="F58" s="1591"/>
      <c r="G58" s="1591">
        <v>13.291139240506327</v>
      </c>
      <c r="H58" s="1591"/>
      <c r="I58" s="1591">
        <v>14.550264550264552</v>
      </c>
      <c r="J58" s="1591"/>
      <c r="K58" s="1591">
        <v>14.251207729468602</v>
      </c>
      <c r="L58" s="1591"/>
      <c r="M58" s="1591">
        <v>15.806451612903228</v>
      </c>
      <c r="N58" s="1591"/>
      <c r="O58" s="1191"/>
      <c r="P58" s="1197"/>
      <c r="Q58" s="1382"/>
      <c r="R58" s="1389"/>
      <c r="S58" s="1389"/>
      <c r="T58" s="1389"/>
      <c r="U58" s="1391"/>
      <c r="V58" s="1186"/>
      <c r="W58" s="1389"/>
      <c r="X58" s="1389"/>
      <c r="Y58" s="1389"/>
    </row>
    <row r="59" spans="1:25" s="1026" customFormat="1" ht="13.5" customHeight="1">
      <c r="A59" s="1197"/>
      <c r="B59" s="1198"/>
      <c r="C59" s="887" t="s">
        <v>141</v>
      </c>
      <c r="D59" s="894"/>
      <c r="E59" s="1592">
        <v>2.1816922544153297</v>
      </c>
      <c r="F59" s="1592"/>
      <c r="G59" s="1592">
        <v>2.6222710086595926</v>
      </c>
      <c r="H59" s="1592"/>
      <c r="I59" s="1592">
        <v>2.5866336633663365</v>
      </c>
      <c r="J59" s="1592"/>
      <c r="K59" s="1592">
        <v>2.7534576830351476</v>
      </c>
      <c r="L59" s="1592"/>
      <c r="M59" s="1592">
        <v>2.6615447935244889</v>
      </c>
      <c r="N59" s="1592"/>
      <c r="O59" s="1191"/>
      <c r="P59" s="1197"/>
      <c r="Q59" s="1382"/>
      <c r="R59" s="1389"/>
      <c r="S59" s="1389"/>
      <c r="T59" s="1389"/>
      <c r="U59" s="1390"/>
      <c r="V59" s="1186"/>
      <c r="W59" s="1389"/>
      <c r="X59" s="1389"/>
      <c r="Y59" s="1389"/>
    </row>
    <row r="60" spans="1:25" s="1336" customFormat="1" ht="11.25" customHeight="1">
      <c r="A60" s="1332"/>
      <c r="B60" s="1392"/>
      <c r="C60" s="890"/>
      <c r="D60" s="1293" t="s">
        <v>71</v>
      </c>
      <c r="E60" s="1591">
        <v>35.449735449735456</v>
      </c>
      <c r="F60" s="1591"/>
      <c r="G60" s="1591">
        <v>33.488372093023258</v>
      </c>
      <c r="H60" s="1591"/>
      <c r="I60" s="1591">
        <v>37.320574162679428</v>
      </c>
      <c r="J60" s="1591"/>
      <c r="K60" s="1591">
        <v>42.857142857142861</v>
      </c>
      <c r="L60" s="1591"/>
      <c r="M60" s="1591">
        <v>47.422680412371129</v>
      </c>
      <c r="N60" s="1591"/>
      <c r="O60" s="1169"/>
      <c r="P60" s="1332"/>
      <c r="Q60" s="1382"/>
      <c r="R60" s="1382"/>
      <c r="S60" s="1382"/>
      <c r="T60" s="1382"/>
      <c r="U60" s="1391"/>
      <c r="V60" s="1186"/>
      <c r="W60" s="1382"/>
      <c r="X60" s="1382"/>
      <c r="Y60" s="1382"/>
    </row>
    <row r="61" spans="1:25" s="1026" customFormat="1" ht="11.25" customHeight="1">
      <c r="A61" s="1197"/>
      <c r="B61" s="1198"/>
      <c r="C61" s="887"/>
      <c r="D61" s="1293" t="s">
        <v>170</v>
      </c>
      <c r="E61" s="1591">
        <v>25.396825396825395</v>
      </c>
      <c r="F61" s="1591"/>
      <c r="G61" s="1591">
        <v>25.581395348837212</v>
      </c>
      <c r="H61" s="1591"/>
      <c r="I61" s="1591">
        <v>22.966507177033492</v>
      </c>
      <c r="J61" s="1591"/>
      <c r="K61" s="1591">
        <v>26.728110599078342</v>
      </c>
      <c r="L61" s="1591"/>
      <c r="M61" s="1591">
        <v>23.711340206185564</v>
      </c>
      <c r="N61" s="1591"/>
      <c r="O61" s="1191"/>
      <c r="P61" s="1197"/>
      <c r="Q61" s="1382"/>
      <c r="R61" s="1389"/>
      <c r="S61" s="1389"/>
      <c r="T61" s="1389"/>
      <c r="U61" s="1391"/>
      <c r="V61" s="1186"/>
      <c r="W61" s="1389"/>
      <c r="X61" s="1389"/>
      <c r="Y61" s="1389"/>
    </row>
    <row r="62" spans="1:25" ht="13.5" customHeight="1">
      <c r="A62" s="1151"/>
      <c r="B62" s="1198"/>
      <c r="C62" s="887" t="s">
        <v>142</v>
      </c>
      <c r="D62" s="894"/>
      <c r="E62" s="1592">
        <v>2.8396629343183659</v>
      </c>
      <c r="F62" s="1592"/>
      <c r="G62" s="1592">
        <v>2.7686303207708254</v>
      </c>
      <c r="H62" s="1592"/>
      <c r="I62" s="1592">
        <v>2.7722772277227721</v>
      </c>
      <c r="J62" s="1592"/>
      <c r="K62" s="1592">
        <v>2.7280801928689251</v>
      </c>
      <c r="L62" s="1592"/>
      <c r="M62" s="1592">
        <v>2.8261764302373442</v>
      </c>
      <c r="N62" s="1592"/>
      <c r="O62" s="1175"/>
      <c r="P62" s="1151"/>
      <c r="Q62" s="1382"/>
      <c r="U62" s="1390"/>
      <c r="V62" s="1186"/>
    </row>
    <row r="63" spans="1:25" s="1336" customFormat="1" ht="11.25" customHeight="1">
      <c r="A63" s="1332"/>
      <c r="B63" s="1392"/>
      <c r="C63" s="890"/>
      <c r="D63" s="1293" t="s">
        <v>71</v>
      </c>
      <c r="E63" s="1591">
        <v>43.902439024390247</v>
      </c>
      <c r="F63" s="1591"/>
      <c r="G63" s="1591">
        <v>44.933920704845818</v>
      </c>
      <c r="H63" s="1591"/>
      <c r="I63" s="1591">
        <v>48.660714285714292</v>
      </c>
      <c r="J63" s="1591"/>
      <c r="K63" s="1591">
        <v>46.04651162790698</v>
      </c>
      <c r="L63" s="1591"/>
      <c r="M63" s="1591">
        <v>48.543689320388346</v>
      </c>
      <c r="N63" s="1591"/>
      <c r="O63" s="1169"/>
      <c r="P63" s="1332"/>
      <c r="Q63" s="1382"/>
      <c r="R63" s="1382"/>
      <c r="S63" s="1382"/>
      <c r="T63" s="1382"/>
      <c r="U63" s="1391"/>
      <c r="V63" s="1186"/>
      <c r="W63" s="1382"/>
      <c r="X63" s="1382"/>
      <c r="Y63" s="1382"/>
    </row>
    <row r="64" spans="1:25" ht="11.25" customHeight="1">
      <c r="A64" s="1151"/>
      <c r="B64" s="1198"/>
      <c r="C64" s="887"/>
      <c r="D64" s="1293" t="s">
        <v>170</v>
      </c>
      <c r="E64" s="1591">
        <v>24.390243902439025</v>
      </c>
      <c r="F64" s="1591"/>
      <c r="G64" s="1591">
        <v>24.669603524229075</v>
      </c>
      <c r="H64" s="1591"/>
      <c r="I64" s="1591">
        <v>21.875000000000004</v>
      </c>
      <c r="J64" s="1591"/>
      <c r="K64" s="1591">
        <v>22.325581395348838</v>
      </c>
      <c r="L64" s="1591"/>
      <c r="M64" s="1591">
        <v>22.330097087378636</v>
      </c>
      <c r="N64" s="1591"/>
      <c r="O64" s="1175"/>
      <c r="P64" s="1151"/>
      <c r="Q64" s="1382"/>
      <c r="U64" s="1391"/>
      <c r="V64" s="1186"/>
    </row>
    <row r="65" spans="1:25" s="1026" customFormat="1" ht="12" customHeight="1">
      <c r="A65" s="1115"/>
      <c r="B65" s="1116"/>
      <c r="C65" s="1117" t="s">
        <v>501</v>
      </c>
      <c r="D65" s="1118"/>
      <c r="E65" s="1119"/>
      <c r="F65" s="1316"/>
      <c r="G65" s="1119"/>
      <c r="H65" s="1316"/>
      <c r="I65" s="1119"/>
      <c r="J65" s="1316"/>
      <c r="K65" s="1119"/>
      <c r="L65" s="1316"/>
      <c r="M65" s="1119"/>
      <c r="N65" s="1316"/>
      <c r="O65" s="1120"/>
      <c r="P65" s="1095"/>
    </row>
    <row r="66" spans="1:25" s="1396" customFormat="1" ht="13.5" customHeight="1">
      <c r="A66" s="1393"/>
      <c r="B66" s="1198"/>
      <c r="C66" s="1205" t="s">
        <v>507</v>
      </c>
      <c r="D66" s="890"/>
      <c r="E66" s="1593" t="s">
        <v>88</v>
      </c>
      <c r="F66" s="1593"/>
      <c r="G66" s="1593"/>
      <c r="H66" s="1593"/>
      <c r="I66" s="1593"/>
      <c r="J66" s="1593"/>
      <c r="K66" s="1593"/>
      <c r="L66" s="1593"/>
      <c r="M66" s="1593"/>
      <c r="N66" s="1593"/>
      <c r="O66" s="1394"/>
      <c r="P66" s="1393"/>
      <c r="Q66" s="1382"/>
      <c r="R66" s="1395"/>
      <c r="S66" s="1395"/>
      <c r="T66" s="1395"/>
      <c r="U66" s="1395"/>
      <c r="V66" s="1395"/>
      <c r="W66" s="1395"/>
      <c r="X66" s="1395"/>
      <c r="Y66" s="1395"/>
    </row>
    <row r="67" spans="1:25" ht="13.5" customHeight="1">
      <c r="A67" s="1151"/>
      <c r="B67" s="1397">
        <v>8</v>
      </c>
      <c r="C67" s="1562">
        <v>41883</v>
      </c>
      <c r="D67" s="1562"/>
      <c r="E67" s="1154"/>
      <c r="F67" s="1154"/>
      <c r="G67" s="1154"/>
      <c r="H67" s="1154"/>
      <c r="I67" s="1154"/>
      <c r="J67" s="1154"/>
      <c r="K67" s="1154"/>
      <c r="L67" s="1154"/>
      <c r="M67" s="1154"/>
      <c r="N67" s="1154"/>
      <c r="O67" s="1361"/>
      <c r="P67" s="1151"/>
      <c r="Q67" s="1382"/>
    </row>
    <row r="68" spans="1:25">
      <c r="R68" s="1398"/>
      <c r="U68" s="1399"/>
    </row>
    <row r="69" spans="1:25">
      <c r="R69" s="1398"/>
    </row>
    <row r="71" spans="1:25">
      <c r="U71" s="1400"/>
    </row>
    <row r="78" spans="1:25" ht="8.25" customHeight="1"/>
    <row r="80" spans="1:25" ht="9" customHeight="1">
      <c r="O80" s="1358"/>
    </row>
    <row r="81" spans="13:15" ht="8.25" customHeight="1">
      <c r="M81" s="1580"/>
      <c r="N81" s="1580"/>
      <c r="O81" s="1580"/>
    </row>
    <row r="82" spans="13:15" ht="9.75" customHeight="1"/>
  </sheetData>
  <mergeCells count="282">
    <mergeCell ref="C67:D67"/>
    <mergeCell ref="M81:O81"/>
    <mergeCell ref="E64:F64"/>
    <mergeCell ref="G64:H64"/>
    <mergeCell ref="I64:J64"/>
    <mergeCell ref="K64:L64"/>
    <mergeCell ref="M64:N64"/>
    <mergeCell ref="E66:N66"/>
    <mergeCell ref="E62:F62"/>
    <mergeCell ref="G62:H62"/>
    <mergeCell ref="I62:J62"/>
    <mergeCell ref="K62:L62"/>
    <mergeCell ref="M62:N62"/>
    <mergeCell ref="E63:F63"/>
    <mergeCell ref="G63:H63"/>
    <mergeCell ref="I63:J63"/>
    <mergeCell ref="K63:L63"/>
    <mergeCell ref="M63:N63"/>
    <mergeCell ref="E60:F60"/>
    <mergeCell ref="G60:H60"/>
    <mergeCell ref="I60:J60"/>
    <mergeCell ref="K60:L60"/>
    <mergeCell ref="M60:N60"/>
    <mergeCell ref="E61:F61"/>
    <mergeCell ref="G61:H61"/>
    <mergeCell ref="I61:J61"/>
    <mergeCell ref="K61:L61"/>
    <mergeCell ref="M61:N61"/>
    <mergeCell ref="E58:F58"/>
    <mergeCell ref="G58:H58"/>
    <mergeCell ref="I58:J58"/>
    <mergeCell ref="K58:L58"/>
    <mergeCell ref="M58:N58"/>
    <mergeCell ref="E59:F59"/>
    <mergeCell ref="G59:H59"/>
    <mergeCell ref="I59:J59"/>
    <mergeCell ref="K59:L59"/>
    <mergeCell ref="M59:N59"/>
    <mergeCell ref="E56:F56"/>
    <mergeCell ref="G56:H56"/>
    <mergeCell ref="I56:J56"/>
    <mergeCell ref="K56:L56"/>
    <mergeCell ref="M56:N56"/>
    <mergeCell ref="E57:F57"/>
    <mergeCell ref="G57:H57"/>
    <mergeCell ref="I57:J57"/>
    <mergeCell ref="K57:L57"/>
    <mergeCell ref="M57:N57"/>
    <mergeCell ref="E54:F54"/>
    <mergeCell ref="G54:H54"/>
    <mergeCell ref="I54:J54"/>
    <mergeCell ref="K54:L54"/>
    <mergeCell ref="M54:N54"/>
    <mergeCell ref="E55:F55"/>
    <mergeCell ref="G55:H55"/>
    <mergeCell ref="I55:J55"/>
    <mergeCell ref="K55:L55"/>
    <mergeCell ref="M55:N55"/>
    <mergeCell ref="E52:F52"/>
    <mergeCell ref="G52:H52"/>
    <mergeCell ref="I52:J52"/>
    <mergeCell ref="K52:L52"/>
    <mergeCell ref="M52:N52"/>
    <mergeCell ref="E53:F53"/>
    <mergeCell ref="G53:H53"/>
    <mergeCell ref="I53:J53"/>
    <mergeCell ref="K53:L53"/>
    <mergeCell ref="M53:N53"/>
    <mergeCell ref="E50:F50"/>
    <mergeCell ref="G50:H50"/>
    <mergeCell ref="I50:J50"/>
    <mergeCell ref="K50:L50"/>
    <mergeCell ref="M50:N50"/>
    <mergeCell ref="E51:F51"/>
    <mergeCell ref="G51:H51"/>
    <mergeCell ref="I51:J51"/>
    <mergeCell ref="K51:L51"/>
    <mergeCell ref="M51:N51"/>
    <mergeCell ref="E48:F48"/>
    <mergeCell ref="G48:H48"/>
    <mergeCell ref="I48:J48"/>
    <mergeCell ref="K48:L48"/>
    <mergeCell ref="M48:N48"/>
    <mergeCell ref="E49:F49"/>
    <mergeCell ref="G49:H49"/>
    <mergeCell ref="I49:J49"/>
    <mergeCell ref="K49:L49"/>
    <mergeCell ref="M49:N49"/>
    <mergeCell ref="E46:F46"/>
    <mergeCell ref="G46:H46"/>
    <mergeCell ref="I46:J46"/>
    <mergeCell ref="K46:L46"/>
    <mergeCell ref="M46:N46"/>
    <mergeCell ref="E47:F47"/>
    <mergeCell ref="G47:H47"/>
    <mergeCell ref="I47:J47"/>
    <mergeCell ref="K47:L47"/>
    <mergeCell ref="M47:N47"/>
    <mergeCell ref="E44:F44"/>
    <mergeCell ref="G44:H44"/>
    <mergeCell ref="I44:J44"/>
    <mergeCell ref="K44:L44"/>
    <mergeCell ref="M44:N44"/>
    <mergeCell ref="E45:F45"/>
    <mergeCell ref="G45:H45"/>
    <mergeCell ref="I45:J45"/>
    <mergeCell ref="K45:L45"/>
    <mergeCell ref="M45:N45"/>
    <mergeCell ref="E42:F42"/>
    <mergeCell ref="G42:H42"/>
    <mergeCell ref="I42:J42"/>
    <mergeCell ref="K42:L42"/>
    <mergeCell ref="M42:N42"/>
    <mergeCell ref="E43:F43"/>
    <mergeCell ref="G43:H43"/>
    <mergeCell ref="I43:J43"/>
    <mergeCell ref="K43:L43"/>
    <mergeCell ref="M43:N43"/>
    <mergeCell ref="C41:D41"/>
    <mergeCell ref="E41:F41"/>
    <mergeCell ref="G41:H41"/>
    <mergeCell ref="I41:J41"/>
    <mergeCell ref="K41:L41"/>
    <mergeCell ref="M41:N41"/>
    <mergeCell ref="C38:D39"/>
    <mergeCell ref="E40:F40"/>
    <mergeCell ref="G40:H40"/>
    <mergeCell ref="I40:J40"/>
    <mergeCell ref="K40:L40"/>
    <mergeCell ref="M40:N40"/>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28:F28"/>
    <mergeCell ref="G28:H28"/>
    <mergeCell ref="I28:J28"/>
    <mergeCell ref="K28:L28"/>
    <mergeCell ref="M28:N28"/>
    <mergeCell ref="E29:F29"/>
    <mergeCell ref="G29:H29"/>
    <mergeCell ref="I29:J29"/>
    <mergeCell ref="K29:L29"/>
    <mergeCell ref="M29:N29"/>
    <mergeCell ref="E26:F26"/>
    <mergeCell ref="G26:H26"/>
    <mergeCell ref="I26:J26"/>
    <mergeCell ref="K26:L26"/>
    <mergeCell ref="M26:N26"/>
    <mergeCell ref="E27:F27"/>
    <mergeCell ref="G27:H27"/>
    <mergeCell ref="I27:J27"/>
    <mergeCell ref="K27:L27"/>
    <mergeCell ref="M27:N27"/>
    <mergeCell ref="E24:F24"/>
    <mergeCell ref="G24:H24"/>
    <mergeCell ref="I24:J24"/>
    <mergeCell ref="K24:L24"/>
    <mergeCell ref="M24:N24"/>
    <mergeCell ref="E25:F25"/>
    <mergeCell ref="G25:H25"/>
    <mergeCell ref="I25:J25"/>
    <mergeCell ref="K25:L25"/>
    <mergeCell ref="M25:N25"/>
    <mergeCell ref="E22:F22"/>
    <mergeCell ref="G22:H22"/>
    <mergeCell ref="I22:J22"/>
    <mergeCell ref="K22:L22"/>
    <mergeCell ref="M22:N22"/>
    <mergeCell ref="E23:F23"/>
    <mergeCell ref="G23:H23"/>
    <mergeCell ref="I23:J23"/>
    <mergeCell ref="K23:L23"/>
    <mergeCell ref="M23:N23"/>
    <mergeCell ref="E20:F20"/>
    <mergeCell ref="G20:H20"/>
    <mergeCell ref="I20:J20"/>
    <mergeCell ref="K20:L20"/>
    <mergeCell ref="M20:N20"/>
    <mergeCell ref="E21:F21"/>
    <mergeCell ref="G21:H21"/>
    <mergeCell ref="I21:J21"/>
    <mergeCell ref="K21:L21"/>
    <mergeCell ref="M21:N21"/>
    <mergeCell ref="M18:N18"/>
    <mergeCell ref="E19:F19"/>
    <mergeCell ref="G19:H19"/>
    <mergeCell ref="I19:J19"/>
    <mergeCell ref="K19:L19"/>
    <mergeCell ref="M19:N19"/>
    <mergeCell ref="E17:F17"/>
    <mergeCell ref="G17:H17"/>
    <mergeCell ref="I17:J17"/>
    <mergeCell ref="K17:L17"/>
    <mergeCell ref="M17:N17"/>
    <mergeCell ref="C18:D18"/>
    <mergeCell ref="E18:F18"/>
    <mergeCell ref="G18:H18"/>
    <mergeCell ref="I18:J18"/>
    <mergeCell ref="K18:L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5:D6"/>
    <mergeCell ref="E7:F7"/>
    <mergeCell ref="G7:H7"/>
    <mergeCell ref="I7:J7"/>
    <mergeCell ref="K7:L7"/>
    <mergeCell ref="M7:N7"/>
  </mergeCells>
  <conditionalFormatting sqref="E7:N7">
    <cfRule type="cellIs" dxfId="15" priority="2" operator="equal">
      <formula>"1.º trimestre"</formula>
    </cfRule>
  </conditionalFormatting>
  <conditionalFormatting sqref="E40:N40">
    <cfRule type="cellIs" dxfId="14"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sheetPr codeName="Folha5">
    <tabColor theme="5"/>
  </sheetPr>
  <dimension ref="A1:AE76"/>
  <sheetViews>
    <sheetView zoomScaleNormal="100" workbookViewId="0"/>
  </sheetViews>
  <sheetFormatPr defaultRowHeight="12.75"/>
  <cols>
    <col min="1" max="1" width="1" style="166" customWidth="1"/>
    <col min="2" max="2" width="2.5703125" style="166" customWidth="1"/>
    <col min="3" max="3" width="1" style="166" customWidth="1"/>
    <col min="4" max="4" width="24.7109375" style="166" customWidth="1"/>
    <col min="5" max="17" width="5.42578125" style="166" customWidth="1"/>
    <col min="18" max="18" width="2.5703125" style="166" customWidth="1"/>
    <col min="19" max="19" width="1" style="166" customWidth="1"/>
    <col min="20" max="16384" width="9.140625" style="166"/>
  </cols>
  <sheetData>
    <row r="1" spans="1:30" ht="13.5" customHeight="1">
      <c r="A1" s="165"/>
      <c r="B1" s="1604" t="s">
        <v>533</v>
      </c>
      <c r="C1" s="1604"/>
      <c r="D1" s="1604"/>
      <c r="E1" s="167"/>
      <c r="F1" s="167"/>
      <c r="G1" s="167"/>
      <c r="H1" s="167"/>
      <c r="I1" s="167"/>
      <c r="J1" s="167"/>
      <c r="K1" s="167"/>
      <c r="L1" s="167"/>
      <c r="M1" s="167"/>
      <c r="N1" s="167"/>
      <c r="O1" s="167"/>
      <c r="P1" s="167"/>
      <c r="Q1" s="167"/>
      <c r="R1" s="167"/>
      <c r="S1" s="165"/>
    </row>
    <row r="2" spans="1:30" ht="6" customHeight="1">
      <c r="A2" s="165"/>
      <c r="B2" s="696"/>
      <c r="C2" s="696"/>
      <c r="D2" s="696"/>
      <c r="E2" s="277"/>
      <c r="F2" s="277"/>
      <c r="G2" s="277"/>
      <c r="H2" s="277"/>
      <c r="I2" s="277"/>
      <c r="J2" s="277"/>
      <c r="K2" s="277"/>
      <c r="L2" s="277"/>
      <c r="M2" s="277"/>
      <c r="N2" s="277"/>
      <c r="O2" s="277"/>
      <c r="P2" s="277"/>
      <c r="Q2" s="277"/>
      <c r="R2" s="278"/>
      <c r="S2" s="167"/>
    </row>
    <row r="3" spans="1:30" ht="10.5" customHeight="1" thickBot="1">
      <c r="A3" s="165"/>
      <c r="B3" s="167"/>
      <c r="C3" s="167"/>
      <c r="D3" s="167"/>
      <c r="E3" s="661"/>
      <c r="F3" s="661"/>
      <c r="G3" s="167"/>
      <c r="H3" s="167"/>
      <c r="I3" s="167"/>
      <c r="J3" s="167"/>
      <c r="K3" s="167"/>
      <c r="L3" s="167"/>
      <c r="M3" s="167"/>
      <c r="N3" s="167"/>
      <c r="O3" s="167"/>
      <c r="P3" s="661"/>
      <c r="Q3" s="661" t="s">
        <v>70</v>
      </c>
      <c r="R3" s="279"/>
      <c r="S3" s="167"/>
    </row>
    <row r="4" spans="1:30" ht="13.5" customHeight="1" thickBot="1">
      <c r="A4" s="165"/>
      <c r="B4" s="167"/>
      <c r="C4" s="461" t="s">
        <v>534</v>
      </c>
      <c r="D4" s="466"/>
      <c r="E4" s="467"/>
      <c r="F4" s="467"/>
      <c r="G4" s="467"/>
      <c r="H4" s="467"/>
      <c r="I4" s="467"/>
      <c r="J4" s="467"/>
      <c r="K4" s="467"/>
      <c r="L4" s="467"/>
      <c r="M4" s="467"/>
      <c r="N4" s="467"/>
      <c r="O4" s="467"/>
      <c r="P4" s="467"/>
      <c r="Q4" s="468"/>
      <c r="R4" s="279"/>
      <c r="S4" s="167"/>
    </row>
    <row r="5" spans="1:30" ht="12" customHeight="1">
      <c r="A5" s="165"/>
      <c r="B5" s="167"/>
      <c r="C5" s="1273" t="s">
        <v>78</v>
      </c>
      <c r="D5" s="1273"/>
      <c r="E5" s="219"/>
      <c r="F5" s="219"/>
      <c r="G5" s="219"/>
      <c r="H5" s="219"/>
      <c r="I5" s="219"/>
      <c r="J5" s="219"/>
      <c r="K5" s="219"/>
      <c r="L5" s="219"/>
      <c r="M5" s="219"/>
      <c r="N5" s="219"/>
      <c r="O5" s="219"/>
      <c r="P5" s="219"/>
      <c r="Q5" s="219"/>
      <c r="R5" s="279"/>
      <c r="S5" s="167"/>
    </row>
    <row r="6" spans="1:30" s="125" customFormat="1" ht="13.5" customHeight="1">
      <c r="A6" s="197"/>
      <c r="B6" s="206"/>
      <c r="C6" s="1601" t="s">
        <v>138</v>
      </c>
      <c r="D6" s="1602"/>
      <c r="E6" s="1602"/>
      <c r="F6" s="1602"/>
      <c r="G6" s="1602"/>
      <c r="H6" s="1602"/>
      <c r="I6" s="1602"/>
      <c r="J6" s="1602"/>
      <c r="K6" s="1602"/>
      <c r="L6" s="1602"/>
      <c r="M6" s="1602"/>
      <c r="N6" s="1602"/>
      <c r="O6" s="1602"/>
      <c r="P6" s="1602"/>
      <c r="Q6" s="1603"/>
      <c r="R6" s="279"/>
      <c r="S6" s="4"/>
      <c r="U6" s="643"/>
      <c r="V6" s="643"/>
      <c r="W6" s="643"/>
      <c r="X6" s="643"/>
      <c r="Y6" s="643"/>
      <c r="Z6" s="643"/>
      <c r="AA6" s="643"/>
      <c r="AB6" s="643"/>
      <c r="AC6" s="643"/>
      <c r="AD6" s="643"/>
    </row>
    <row r="7" spans="1:30" s="125" customFormat="1" ht="3.75" customHeight="1">
      <c r="A7" s="197"/>
      <c r="B7" s="206"/>
      <c r="C7" s="1274"/>
      <c r="D7" s="1274"/>
      <c r="E7" s="1275"/>
      <c r="F7" s="1275"/>
      <c r="G7" s="1275"/>
      <c r="H7" s="1275"/>
      <c r="I7" s="1275"/>
      <c r="J7" s="1275"/>
      <c r="K7" s="1275"/>
      <c r="L7" s="1275"/>
      <c r="M7" s="1275"/>
      <c r="N7" s="1275"/>
      <c r="O7" s="1275"/>
      <c r="P7" s="1275"/>
      <c r="Q7" s="1275"/>
      <c r="R7" s="279"/>
      <c r="S7" s="4"/>
      <c r="U7" s="643"/>
      <c r="V7" s="643"/>
      <c r="W7" s="643"/>
      <c r="X7" s="643"/>
      <c r="Y7" s="643"/>
      <c r="Z7" s="643"/>
      <c r="AA7" s="643"/>
      <c r="AB7" s="643"/>
      <c r="AC7" s="643"/>
      <c r="AD7" s="643"/>
    </row>
    <row r="8" spans="1:30" s="125" customFormat="1" ht="13.5" customHeight="1">
      <c r="A8" s="197"/>
      <c r="B8" s="206"/>
      <c r="C8" s="1275"/>
      <c r="D8" s="1275"/>
      <c r="E8" s="1605" t="s">
        <v>695</v>
      </c>
      <c r="F8" s="1605"/>
      <c r="G8" s="1605"/>
      <c r="H8" s="1605"/>
      <c r="I8" s="1605"/>
      <c r="J8" s="1605" t="s">
        <v>696</v>
      </c>
      <c r="K8" s="1605"/>
      <c r="L8" s="1605"/>
      <c r="M8" s="1605"/>
      <c r="N8" s="1605"/>
      <c r="O8" s="1605"/>
      <c r="P8" s="1605"/>
      <c r="Q8" s="1605"/>
      <c r="R8" s="279"/>
      <c r="S8" s="4"/>
      <c r="U8" s="643"/>
      <c r="V8" s="643"/>
      <c r="W8" s="643"/>
      <c r="X8" s="643"/>
      <c r="Y8" s="643"/>
      <c r="Z8" s="643"/>
      <c r="AA8" s="643"/>
      <c r="AB8" s="643"/>
      <c r="AC8" s="643"/>
      <c r="AD8" s="643"/>
    </row>
    <row r="9" spans="1:30" ht="12.75" customHeight="1">
      <c r="A9" s="165"/>
      <c r="B9" s="167"/>
      <c r="C9" s="1595"/>
      <c r="D9" s="1595"/>
      <c r="E9" s="837" t="s">
        <v>98</v>
      </c>
      <c r="F9" s="837" t="s">
        <v>97</v>
      </c>
      <c r="G9" s="837" t="s">
        <v>96</v>
      </c>
      <c r="H9" s="837" t="s">
        <v>95</v>
      </c>
      <c r="I9" s="837" t="s">
        <v>94</v>
      </c>
      <c r="J9" s="837" t="s">
        <v>93</v>
      </c>
      <c r="K9" s="837" t="s">
        <v>104</v>
      </c>
      <c r="L9" s="837" t="s">
        <v>103</v>
      </c>
      <c r="M9" s="837" t="s">
        <v>102</v>
      </c>
      <c r="N9" s="837" t="s">
        <v>101</v>
      </c>
      <c r="O9" s="837" t="s">
        <v>100</v>
      </c>
      <c r="P9" s="837" t="s">
        <v>99</v>
      </c>
      <c r="Q9" s="837" t="s">
        <v>98</v>
      </c>
      <c r="R9" s="279"/>
      <c r="S9" s="167"/>
    </row>
    <row r="10" spans="1:30" ht="3.75" customHeight="1">
      <c r="A10" s="165"/>
      <c r="B10" s="167"/>
      <c r="C10" s="1230"/>
      <c r="D10" s="1230"/>
      <c r="E10" s="1226"/>
      <c r="F10" s="1226"/>
      <c r="G10" s="1226"/>
      <c r="H10" s="1226"/>
      <c r="I10" s="1226"/>
      <c r="J10" s="1226"/>
      <c r="K10" s="1226"/>
      <c r="L10" s="1226"/>
      <c r="M10" s="1226"/>
      <c r="N10" s="1226"/>
      <c r="O10" s="1226"/>
      <c r="P10" s="1226"/>
      <c r="Q10" s="1226"/>
      <c r="R10" s="279"/>
      <c r="S10" s="167"/>
    </row>
    <row r="11" spans="1:30" ht="13.5" customHeight="1">
      <c r="A11" s="165"/>
      <c r="B11" s="167"/>
      <c r="C11" s="1598" t="s">
        <v>451</v>
      </c>
      <c r="D11" s="1599"/>
      <c r="E11" s="1227"/>
      <c r="F11" s="1227"/>
      <c r="G11" s="1227"/>
      <c r="H11" s="1227"/>
      <c r="I11" s="1227"/>
      <c r="J11" s="1227"/>
      <c r="K11" s="1227"/>
      <c r="L11" s="1227"/>
      <c r="M11" s="1227"/>
      <c r="N11" s="1227"/>
      <c r="O11" s="1227"/>
      <c r="P11" s="1227"/>
      <c r="Q11" s="1227"/>
      <c r="R11" s="279"/>
      <c r="S11" s="167"/>
    </row>
    <row r="12" spans="1:30" s="205" customFormat="1" ht="13.5" customHeight="1">
      <c r="A12" s="197"/>
      <c r="B12" s="206"/>
      <c r="D12" s="1279" t="s">
        <v>68</v>
      </c>
      <c r="E12" s="1231">
        <v>166</v>
      </c>
      <c r="F12" s="1231">
        <v>153</v>
      </c>
      <c r="G12" s="1231">
        <v>153</v>
      </c>
      <c r="H12" s="1231">
        <v>146</v>
      </c>
      <c r="I12" s="1231">
        <v>145</v>
      </c>
      <c r="J12" s="1231">
        <v>158</v>
      </c>
      <c r="K12" s="1231">
        <v>149</v>
      </c>
      <c r="L12" s="1231">
        <v>147</v>
      </c>
      <c r="M12" s="1231">
        <v>147</v>
      </c>
      <c r="N12" s="1231">
        <v>132</v>
      </c>
      <c r="O12" s="1231">
        <v>104</v>
      </c>
      <c r="P12" s="1231">
        <v>97</v>
      </c>
      <c r="Q12" s="1231">
        <v>86</v>
      </c>
      <c r="R12" s="279"/>
      <c r="S12" s="167"/>
    </row>
    <row r="13" spans="1:30" s="193" customFormat="1" ht="18.75" customHeight="1">
      <c r="A13" s="197"/>
      <c r="B13" s="206"/>
      <c r="C13" s="695"/>
      <c r="D13" s="280"/>
      <c r="E13" s="199"/>
      <c r="F13" s="199"/>
      <c r="G13" s="199"/>
      <c r="H13" s="199"/>
      <c r="I13" s="199"/>
      <c r="J13" s="199"/>
      <c r="K13" s="199"/>
      <c r="L13" s="199"/>
      <c r="M13" s="199"/>
      <c r="N13" s="199"/>
      <c r="O13" s="199"/>
      <c r="P13" s="199"/>
      <c r="Q13" s="199"/>
      <c r="R13" s="279"/>
      <c r="S13" s="167"/>
    </row>
    <row r="14" spans="1:30" s="193" customFormat="1" ht="13.5" customHeight="1">
      <c r="A14" s="197"/>
      <c r="B14" s="206"/>
      <c r="C14" s="1598" t="s">
        <v>156</v>
      </c>
      <c r="D14" s="1599"/>
      <c r="E14" s="199"/>
      <c r="F14" s="199"/>
      <c r="G14" s="199"/>
      <c r="H14" s="199"/>
      <c r="I14" s="199"/>
      <c r="J14" s="199"/>
      <c r="K14" s="199"/>
      <c r="L14" s="199"/>
      <c r="M14" s="199"/>
      <c r="N14" s="199"/>
      <c r="O14" s="199"/>
      <c r="P14" s="199"/>
      <c r="Q14" s="199"/>
      <c r="R14" s="279"/>
      <c r="S14" s="167"/>
    </row>
    <row r="15" spans="1:30" s="201" customFormat="1" ht="13.5" customHeight="1">
      <c r="A15" s="197"/>
      <c r="B15" s="206"/>
      <c r="D15" s="1279" t="s">
        <v>68</v>
      </c>
      <c r="E15" s="1267">
        <v>1710</v>
      </c>
      <c r="F15" s="1267">
        <v>1318</v>
      </c>
      <c r="G15" s="1267">
        <v>1243</v>
      </c>
      <c r="H15" s="1267">
        <v>1517</v>
      </c>
      <c r="I15" s="1267">
        <v>2056</v>
      </c>
      <c r="J15" s="1267">
        <v>2345</v>
      </c>
      <c r="K15" s="1267">
        <v>1745</v>
      </c>
      <c r="L15" s="1267">
        <v>1658</v>
      </c>
      <c r="M15" s="1267">
        <v>1255</v>
      </c>
      <c r="N15" s="1267">
        <v>1464</v>
      </c>
      <c r="O15" s="1267">
        <v>827</v>
      </c>
      <c r="P15" s="1267">
        <v>819</v>
      </c>
      <c r="Q15" s="1267">
        <v>740</v>
      </c>
      <c r="R15" s="282"/>
      <c r="S15" s="195"/>
    </row>
    <row r="16" spans="1:30" s="171" customFormat="1" ht="26.25" customHeight="1">
      <c r="A16" s="1472"/>
      <c r="B16" s="170"/>
      <c r="C16" s="1473"/>
      <c r="D16" s="1474" t="s">
        <v>680</v>
      </c>
      <c r="E16" s="1475">
        <v>818</v>
      </c>
      <c r="F16" s="1475">
        <v>653</v>
      </c>
      <c r="G16" s="1475">
        <v>588</v>
      </c>
      <c r="H16" s="1475">
        <v>866</v>
      </c>
      <c r="I16" s="1475">
        <v>1049</v>
      </c>
      <c r="J16" s="1475">
        <v>1118</v>
      </c>
      <c r="K16" s="1475">
        <v>1090</v>
      </c>
      <c r="L16" s="1475">
        <v>1073</v>
      </c>
      <c r="M16" s="1475">
        <v>780</v>
      </c>
      <c r="N16" s="1475">
        <v>718</v>
      </c>
      <c r="O16" s="1475">
        <v>462</v>
      </c>
      <c r="P16" s="1475">
        <v>399</v>
      </c>
      <c r="Q16" s="1475">
        <v>335</v>
      </c>
      <c r="R16" s="1470"/>
      <c r="S16" s="170"/>
    </row>
    <row r="17" spans="1:19" s="193" customFormat="1" ht="18.75" customHeight="1">
      <c r="A17" s="197"/>
      <c r="B17" s="192"/>
      <c r="C17" s="695" t="s">
        <v>249</v>
      </c>
      <c r="D17" s="1476" t="s">
        <v>681</v>
      </c>
      <c r="E17" s="1290">
        <v>892</v>
      </c>
      <c r="F17" s="1290">
        <v>665</v>
      </c>
      <c r="G17" s="1290">
        <v>655</v>
      </c>
      <c r="H17" s="1290">
        <v>651</v>
      </c>
      <c r="I17" s="1290">
        <v>1007</v>
      </c>
      <c r="J17" s="1290">
        <v>1227</v>
      </c>
      <c r="K17" s="1290">
        <v>655</v>
      </c>
      <c r="L17" s="1290">
        <v>585</v>
      </c>
      <c r="M17" s="1290">
        <v>475</v>
      </c>
      <c r="N17" s="1290">
        <v>746</v>
      </c>
      <c r="O17" s="1290">
        <v>365</v>
      </c>
      <c r="P17" s="1290">
        <v>420</v>
      </c>
      <c r="Q17" s="1290">
        <v>405</v>
      </c>
      <c r="R17" s="279"/>
      <c r="S17" s="167"/>
    </row>
    <row r="18" spans="1:19" s="193" customFormat="1">
      <c r="A18" s="197"/>
      <c r="B18" s="192"/>
      <c r="C18" s="695"/>
      <c r="D18" s="283"/>
      <c r="E18" s="199"/>
      <c r="F18" s="199"/>
      <c r="G18" s="199"/>
      <c r="H18" s="199"/>
      <c r="I18" s="199"/>
      <c r="J18" s="199"/>
      <c r="K18" s="199"/>
      <c r="L18" s="199"/>
      <c r="M18" s="199"/>
      <c r="N18" s="199"/>
      <c r="O18" s="199"/>
      <c r="P18" s="199"/>
      <c r="Q18" s="199"/>
      <c r="R18" s="279"/>
      <c r="S18" s="167"/>
    </row>
    <row r="19" spans="1:19" s="193" customFormat="1" ht="13.5" customHeight="1">
      <c r="A19" s="197"/>
      <c r="B19" s="192"/>
      <c r="C19" s="695"/>
      <c r="D19" s="283"/>
      <c r="E19" s="188"/>
      <c r="F19" s="188"/>
      <c r="G19" s="188"/>
      <c r="H19" s="188"/>
      <c r="I19" s="188"/>
      <c r="J19" s="188"/>
      <c r="K19" s="188"/>
      <c r="L19" s="188"/>
      <c r="M19" s="188"/>
      <c r="N19" s="188"/>
      <c r="O19" s="188"/>
      <c r="P19" s="188"/>
      <c r="Q19" s="188"/>
      <c r="R19" s="279"/>
      <c r="S19" s="167"/>
    </row>
    <row r="20" spans="1:19" s="193" customFormat="1" ht="13.5" customHeight="1">
      <c r="A20" s="197"/>
      <c r="B20" s="192"/>
      <c r="C20" s="695"/>
      <c r="D20" s="557"/>
      <c r="E20" s="200"/>
      <c r="F20" s="200"/>
      <c r="G20" s="200"/>
      <c r="H20" s="200"/>
      <c r="I20" s="200"/>
      <c r="J20" s="200"/>
      <c r="K20" s="200"/>
      <c r="L20" s="200"/>
      <c r="M20" s="200"/>
      <c r="N20" s="200"/>
      <c r="O20" s="200"/>
      <c r="P20" s="200"/>
      <c r="Q20" s="200"/>
      <c r="R20" s="279"/>
      <c r="S20" s="167"/>
    </row>
    <row r="21" spans="1:19" s="193" customFormat="1" ht="13.5" customHeight="1">
      <c r="A21" s="197"/>
      <c r="B21" s="192"/>
      <c r="C21" s="695"/>
      <c r="D21" s="557"/>
      <c r="E21" s="200"/>
      <c r="F21" s="200"/>
      <c r="G21" s="200"/>
      <c r="H21" s="200"/>
      <c r="I21" s="200"/>
      <c r="J21" s="200"/>
      <c r="K21" s="200"/>
      <c r="L21" s="200"/>
      <c r="M21" s="200"/>
      <c r="N21" s="200"/>
      <c r="O21" s="200"/>
      <c r="P21" s="200"/>
      <c r="Q21" s="200"/>
      <c r="R21" s="279"/>
      <c r="S21" s="167"/>
    </row>
    <row r="22" spans="1:19" s="193" customFormat="1" ht="13.5" customHeight="1">
      <c r="A22" s="191"/>
      <c r="B22" s="192"/>
      <c r="C22" s="695"/>
      <c r="D22" s="557"/>
      <c r="E22" s="200"/>
      <c r="F22" s="200"/>
      <c r="G22" s="200"/>
      <c r="H22" s="200"/>
      <c r="I22" s="200"/>
      <c r="J22" s="200"/>
      <c r="K22" s="200"/>
      <c r="L22" s="200"/>
      <c r="M22" s="200"/>
      <c r="N22" s="200"/>
      <c r="O22" s="200"/>
      <c r="P22" s="200"/>
      <c r="Q22" s="200"/>
      <c r="R22" s="279"/>
      <c r="S22" s="167"/>
    </row>
    <row r="23" spans="1:19" s="193" customFormat="1" ht="13.5" customHeight="1">
      <c r="A23" s="191"/>
      <c r="B23" s="192"/>
      <c r="C23" s="695"/>
      <c r="D23" s="557"/>
      <c r="E23" s="200"/>
      <c r="F23" s="200"/>
      <c r="G23" s="200"/>
      <c r="H23" s="200"/>
      <c r="I23" s="200"/>
      <c r="J23" s="200"/>
      <c r="K23" s="200"/>
      <c r="L23" s="200"/>
      <c r="M23" s="200"/>
      <c r="N23" s="200"/>
      <c r="O23" s="200"/>
      <c r="P23" s="200"/>
      <c r="Q23" s="200"/>
      <c r="R23" s="279"/>
      <c r="S23" s="167"/>
    </row>
    <row r="24" spans="1:19" s="193" customFormat="1" ht="13.5" customHeight="1">
      <c r="A24" s="191"/>
      <c r="B24" s="192"/>
      <c r="C24" s="695"/>
      <c r="D24" s="557"/>
      <c r="E24" s="200"/>
      <c r="F24" s="200"/>
      <c r="G24" s="200"/>
      <c r="H24" s="200"/>
      <c r="I24" s="200"/>
      <c r="J24" s="200"/>
      <c r="K24" s="200"/>
      <c r="L24" s="200"/>
      <c r="M24" s="200"/>
      <c r="N24" s="200"/>
      <c r="O24" s="200"/>
      <c r="P24" s="200"/>
      <c r="Q24" s="200"/>
      <c r="R24" s="279"/>
      <c r="S24" s="167"/>
    </row>
    <row r="25" spans="1:19" s="193" customFormat="1" ht="13.5" customHeight="1">
      <c r="A25" s="191"/>
      <c r="B25" s="192"/>
      <c r="C25" s="695"/>
      <c r="D25" s="557"/>
      <c r="E25" s="200"/>
      <c r="F25" s="200"/>
      <c r="G25" s="200"/>
      <c r="H25" s="200"/>
      <c r="I25" s="200"/>
      <c r="J25" s="200"/>
      <c r="K25" s="200"/>
      <c r="L25" s="200"/>
      <c r="M25" s="200"/>
      <c r="N25" s="200"/>
      <c r="O25" s="200"/>
      <c r="P25" s="200"/>
      <c r="Q25" s="200"/>
      <c r="R25" s="279"/>
      <c r="S25" s="167"/>
    </row>
    <row r="26" spans="1:19" s="201" customFormat="1" ht="13.5" customHeight="1">
      <c r="A26" s="202"/>
      <c r="B26" s="203"/>
      <c r="C26" s="558"/>
      <c r="D26" s="281"/>
      <c r="E26" s="204"/>
      <c r="F26" s="204"/>
      <c r="G26" s="204"/>
      <c r="H26" s="204"/>
      <c r="I26" s="204"/>
      <c r="J26" s="204"/>
      <c r="K26" s="204"/>
      <c r="L26" s="204"/>
      <c r="M26" s="204"/>
      <c r="N26" s="204"/>
      <c r="O26" s="204"/>
      <c r="P26" s="204"/>
      <c r="Q26" s="204"/>
      <c r="R26" s="282"/>
      <c r="S26" s="195"/>
    </row>
    <row r="27" spans="1:19" ht="13.5" customHeight="1">
      <c r="A27" s="165"/>
      <c r="B27" s="167"/>
      <c r="C27" s="695"/>
      <c r="D27" s="168"/>
      <c r="E27" s="200"/>
      <c r="F27" s="200"/>
      <c r="G27" s="200"/>
      <c r="H27" s="200"/>
      <c r="I27" s="200"/>
      <c r="J27" s="200"/>
      <c r="K27" s="200"/>
      <c r="L27" s="200"/>
      <c r="M27" s="200"/>
      <c r="N27" s="200"/>
      <c r="O27" s="200"/>
      <c r="P27" s="200"/>
      <c r="Q27" s="200"/>
      <c r="R27" s="279"/>
      <c r="S27" s="167"/>
    </row>
    <row r="28" spans="1:19" s="193" customFormat="1" ht="13.5" customHeight="1">
      <c r="A28" s="191"/>
      <c r="B28" s="192"/>
      <c r="C28" s="695"/>
      <c r="D28" s="168"/>
      <c r="E28" s="200"/>
      <c r="F28" s="200"/>
      <c r="G28" s="200"/>
      <c r="H28" s="200"/>
      <c r="I28" s="200"/>
      <c r="J28" s="200"/>
      <c r="K28" s="200"/>
      <c r="L28" s="200"/>
      <c r="M28" s="200"/>
      <c r="N28" s="200"/>
      <c r="O28" s="200"/>
      <c r="P28" s="200"/>
      <c r="Q28" s="200"/>
      <c r="R28" s="279"/>
      <c r="S28" s="167"/>
    </row>
    <row r="29" spans="1:19" s="193" customFormat="1" ht="13.5" customHeight="1">
      <c r="A29" s="191"/>
      <c r="B29" s="192"/>
      <c r="C29" s="695"/>
      <c r="D29" s="283"/>
      <c r="E29" s="200"/>
      <c r="F29" s="200"/>
      <c r="G29" s="200"/>
      <c r="H29" s="200"/>
      <c r="I29" s="200"/>
      <c r="J29" s="200"/>
      <c r="K29" s="200"/>
      <c r="L29" s="200"/>
      <c r="M29" s="200"/>
      <c r="N29" s="200"/>
      <c r="O29" s="200"/>
      <c r="P29" s="200"/>
      <c r="Q29" s="200"/>
      <c r="R29" s="279"/>
      <c r="S29" s="167"/>
    </row>
    <row r="30" spans="1:19" s="193" customFormat="1" ht="13.5" customHeight="1">
      <c r="A30" s="191"/>
      <c r="B30" s="192"/>
      <c r="C30" s="695"/>
      <c r="D30" s="840"/>
      <c r="E30" s="841"/>
      <c r="F30" s="841"/>
      <c r="G30" s="841"/>
      <c r="H30" s="841"/>
      <c r="I30" s="841"/>
      <c r="J30" s="841"/>
      <c r="K30" s="841"/>
      <c r="L30" s="841"/>
      <c r="M30" s="841"/>
      <c r="N30" s="841"/>
      <c r="O30" s="841"/>
      <c r="P30" s="841"/>
      <c r="Q30" s="841"/>
      <c r="R30" s="279"/>
      <c r="S30" s="167"/>
    </row>
    <row r="31" spans="1:19" s="201" customFormat="1" ht="13.5" customHeight="1">
      <c r="A31" s="202"/>
      <c r="B31" s="203"/>
      <c r="C31" s="558"/>
      <c r="D31" s="842"/>
      <c r="E31" s="842"/>
      <c r="F31" s="842"/>
      <c r="G31" s="842"/>
      <c r="H31" s="842"/>
      <c r="I31" s="842"/>
      <c r="J31" s="842"/>
      <c r="K31" s="842"/>
      <c r="L31" s="842"/>
      <c r="M31" s="842"/>
      <c r="N31" s="842"/>
      <c r="O31" s="842"/>
      <c r="P31" s="842"/>
      <c r="Q31" s="842"/>
      <c r="R31" s="282"/>
      <c r="S31" s="195"/>
    </row>
    <row r="32" spans="1:19" ht="35.25" customHeight="1">
      <c r="A32" s="165"/>
      <c r="B32" s="167"/>
      <c r="C32" s="695"/>
      <c r="D32" s="843"/>
      <c r="E32" s="841"/>
      <c r="F32" s="841"/>
      <c r="G32" s="841"/>
      <c r="H32" s="841"/>
      <c r="I32" s="841"/>
      <c r="J32" s="841"/>
      <c r="K32" s="841"/>
      <c r="L32" s="841"/>
      <c r="M32" s="841"/>
      <c r="N32" s="841"/>
      <c r="O32" s="841"/>
      <c r="P32" s="841"/>
      <c r="Q32" s="841"/>
      <c r="R32" s="279"/>
      <c r="S32" s="167"/>
    </row>
    <row r="33" spans="1:31" ht="13.5" customHeight="1">
      <c r="A33" s="165"/>
      <c r="B33" s="167"/>
      <c r="C33" s="1280" t="s">
        <v>192</v>
      </c>
      <c r="D33" s="1281"/>
      <c r="E33" s="1281"/>
      <c r="F33" s="1281"/>
      <c r="G33" s="1281"/>
      <c r="H33" s="1281"/>
      <c r="I33" s="1281"/>
      <c r="J33" s="1281"/>
      <c r="K33" s="1281"/>
      <c r="L33" s="1281"/>
      <c r="M33" s="1281"/>
      <c r="N33" s="1281"/>
      <c r="O33" s="1281"/>
      <c r="P33" s="1281"/>
      <c r="Q33" s="1282"/>
      <c r="R33" s="279"/>
      <c r="S33" s="198"/>
      <c r="T33" s="198"/>
      <c r="U33" s="198"/>
      <c r="V33" s="198"/>
      <c r="W33" s="198"/>
      <c r="X33" s="198"/>
      <c r="Y33" s="198"/>
      <c r="Z33" s="198"/>
      <c r="AA33" s="198"/>
      <c r="AB33" s="198"/>
      <c r="AC33" s="198"/>
      <c r="AD33" s="198"/>
      <c r="AE33" s="198"/>
    </row>
    <row r="34" spans="1:31" s="193" customFormat="1" ht="3.75" customHeight="1">
      <c r="A34" s="191"/>
      <c r="B34" s="192"/>
      <c r="C34" s="695"/>
      <c r="D34" s="283"/>
      <c r="E34" s="200"/>
      <c r="F34" s="200"/>
      <c r="G34" s="200"/>
      <c r="H34" s="200"/>
      <c r="I34" s="200"/>
      <c r="J34" s="200"/>
      <c r="K34" s="200"/>
      <c r="L34" s="200"/>
      <c r="M34" s="200"/>
      <c r="N34" s="200"/>
      <c r="O34" s="200"/>
      <c r="P34" s="200"/>
      <c r="Q34" s="200"/>
      <c r="R34" s="279"/>
      <c r="S34" s="167"/>
    </row>
    <row r="35" spans="1:31" ht="12.75" customHeight="1">
      <c r="A35" s="165"/>
      <c r="B35" s="167"/>
      <c r="C35" s="1595"/>
      <c r="D35" s="1595"/>
      <c r="E35" s="1266">
        <v>2001</v>
      </c>
      <c r="F35" s="1266">
        <v>2002</v>
      </c>
      <c r="G35" s="1266">
        <v>2003</v>
      </c>
      <c r="H35" s="1266">
        <v>2004</v>
      </c>
      <c r="I35" s="1266" t="s">
        <v>682</v>
      </c>
      <c r="J35" s="1268" t="s">
        <v>683</v>
      </c>
      <c r="K35" s="1266" t="s">
        <v>684</v>
      </c>
      <c r="L35" s="1266" t="s">
        <v>685</v>
      </c>
      <c r="M35" s="1266" t="s">
        <v>686</v>
      </c>
      <c r="N35" s="1259" t="s">
        <v>687</v>
      </c>
      <c r="O35" s="1262" t="s">
        <v>688</v>
      </c>
      <c r="P35" s="1276" t="s">
        <v>689</v>
      </c>
      <c r="Q35" s="1276">
        <v>2013</v>
      </c>
      <c r="R35" s="279"/>
      <c r="S35" s="167"/>
    </row>
    <row r="36" spans="1:31" ht="3.75" customHeight="1">
      <c r="A36" s="165"/>
      <c r="B36" s="167"/>
      <c r="C36" s="1230"/>
      <c r="D36" s="1230"/>
      <c r="E36" s="1113"/>
      <c r="F36" s="1113"/>
      <c r="G36" s="1113"/>
      <c r="H36" s="1254"/>
      <c r="I36" s="1226"/>
      <c r="J36" s="1269"/>
      <c r="K36" s="1226"/>
      <c r="L36" s="1226"/>
      <c r="M36" s="1226"/>
      <c r="N36" s="1254"/>
      <c r="O36" s="1254"/>
      <c r="P36" s="1277"/>
      <c r="Q36" s="1277"/>
      <c r="R36" s="279"/>
      <c r="S36" s="167"/>
    </row>
    <row r="37" spans="1:31" ht="13.5" customHeight="1">
      <c r="A37" s="165"/>
      <c r="B37" s="167"/>
      <c r="C37" s="1598" t="s">
        <v>451</v>
      </c>
      <c r="D37" s="1599"/>
      <c r="E37" s="1113"/>
      <c r="F37" s="1113"/>
      <c r="G37" s="1113"/>
      <c r="H37" s="1254"/>
      <c r="I37" s="1227"/>
      <c r="J37" s="1269"/>
      <c r="K37" s="1227"/>
      <c r="L37" s="1227"/>
      <c r="M37" s="1227"/>
      <c r="N37" s="1254"/>
      <c r="O37" s="1254"/>
      <c r="P37" s="1277"/>
      <c r="Q37" s="1277"/>
      <c r="R37" s="279"/>
      <c r="S37" s="167"/>
    </row>
    <row r="38" spans="1:31" s="205" customFormat="1" ht="13.5" customHeight="1">
      <c r="A38" s="197"/>
      <c r="B38" s="206"/>
      <c r="D38" s="1279" t="s">
        <v>68</v>
      </c>
      <c r="E38" s="1278" t="s">
        <v>452</v>
      </c>
      <c r="F38" s="1278" t="s">
        <v>452</v>
      </c>
      <c r="G38" s="1278" t="s">
        <v>452</v>
      </c>
      <c r="H38" s="1278" t="s">
        <v>452</v>
      </c>
      <c r="I38" s="1251">
        <v>34</v>
      </c>
      <c r="J38" s="1231">
        <v>49</v>
      </c>
      <c r="K38" s="1251">
        <v>28</v>
      </c>
      <c r="L38" s="1251">
        <v>54</v>
      </c>
      <c r="M38" s="1251">
        <v>423</v>
      </c>
      <c r="N38" s="1260">
        <v>324</v>
      </c>
      <c r="O38" s="1263">
        <v>266</v>
      </c>
      <c r="P38" s="1255">
        <v>550</v>
      </c>
      <c r="Q38" s="1255">
        <v>547</v>
      </c>
      <c r="R38" s="279"/>
      <c r="S38" s="167"/>
    </row>
    <row r="39" spans="1:31" s="193" customFormat="1" ht="18.75" customHeight="1">
      <c r="A39" s="191"/>
      <c r="B39" s="192"/>
      <c r="C39" s="695"/>
      <c r="D39" s="280"/>
      <c r="E39" s="1114"/>
      <c r="F39" s="1114"/>
      <c r="G39" s="1114"/>
      <c r="H39" s="1264"/>
      <c r="I39" s="1253"/>
      <c r="J39" s="199"/>
      <c r="K39" s="1253"/>
      <c r="L39" s="1253"/>
      <c r="M39" s="1253"/>
      <c r="N39" s="1256"/>
      <c r="O39" s="1264"/>
      <c r="P39" s="1258"/>
      <c r="Q39" s="1258"/>
      <c r="R39" s="279"/>
      <c r="S39" s="167"/>
    </row>
    <row r="40" spans="1:31" s="193" customFormat="1" ht="13.5" customHeight="1">
      <c r="A40" s="191"/>
      <c r="B40" s="192"/>
      <c r="C40" s="1598" t="s">
        <v>156</v>
      </c>
      <c r="D40" s="1599"/>
      <c r="E40" s="1114"/>
      <c r="F40" s="1114"/>
      <c r="G40" s="1114"/>
      <c r="H40" s="1264"/>
      <c r="I40" s="1253"/>
      <c r="J40" s="199"/>
      <c r="K40" s="1253"/>
      <c r="L40" s="1253"/>
      <c r="M40" s="1253"/>
      <c r="N40" s="1256"/>
      <c r="O40" s="1264"/>
      <c r="P40" s="1258"/>
      <c r="Q40" s="1258"/>
      <c r="R40" s="279"/>
      <c r="S40" s="167"/>
    </row>
    <row r="41" spans="1:31" s="201" customFormat="1" ht="13.5" customHeight="1">
      <c r="A41" s="202"/>
      <c r="B41" s="203"/>
      <c r="D41" s="1279" t="s">
        <v>68</v>
      </c>
      <c r="E41" s="1278" t="s">
        <v>452</v>
      </c>
      <c r="F41" s="1278" t="s">
        <v>452</v>
      </c>
      <c r="G41" s="1278" t="s">
        <v>452</v>
      </c>
      <c r="H41" s="1278" t="s">
        <v>452</v>
      </c>
      <c r="I41" s="1252">
        <v>588</v>
      </c>
      <c r="J41" s="1232">
        <v>664</v>
      </c>
      <c r="K41" s="1252">
        <v>891</v>
      </c>
      <c r="L41" s="1252">
        <v>1422</v>
      </c>
      <c r="M41" s="1252">
        <v>19278</v>
      </c>
      <c r="N41" s="1261">
        <v>6145</v>
      </c>
      <c r="O41" s="1265">
        <v>3601</v>
      </c>
      <c r="P41" s="1257">
        <v>8703</v>
      </c>
      <c r="Q41" s="1257">
        <v>7434</v>
      </c>
      <c r="R41" s="282"/>
      <c r="S41" s="195"/>
    </row>
    <row r="42" spans="1:31" s="171" customFormat="1" ht="26.25" customHeight="1">
      <c r="A42" s="169"/>
      <c r="B42" s="170"/>
      <c r="C42" s="1473"/>
      <c r="D42" s="1474" t="s">
        <v>680</v>
      </c>
      <c r="E42" s="1477" t="s">
        <v>452</v>
      </c>
      <c r="F42" s="1477" t="s">
        <v>452</v>
      </c>
      <c r="G42" s="1477" t="s">
        <v>452</v>
      </c>
      <c r="H42" s="1477" t="s">
        <v>452</v>
      </c>
      <c r="I42" s="1478">
        <v>186</v>
      </c>
      <c r="J42" s="1479">
        <v>101</v>
      </c>
      <c r="K42" s="1478">
        <v>116</v>
      </c>
      <c r="L42" s="1478">
        <v>122</v>
      </c>
      <c r="M42" s="1478">
        <v>9492</v>
      </c>
      <c r="N42" s="1480">
        <v>3334</v>
      </c>
      <c r="O42" s="1481">
        <v>2266</v>
      </c>
      <c r="P42" s="1482">
        <v>4718</v>
      </c>
      <c r="Q42" s="1482">
        <v>3439</v>
      </c>
      <c r="R42" s="1470"/>
      <c r="S42" s="170"/>
    </row>
    <row r="43" spans="1:31" s="193" customFormat="1" ht="18.75" customHeight="1">
      <c r="A43" s="191"/>
      <c r="B43" s="192"/>
      <c r="C43" s="695" t="s">
        <v>249</v>
      </c>
      <c r="D43" s="1476" t="s">
        <v>681</v>
      </c>
      <c r="E43" s="1278" t="s">
        <v>452</v>
      </c>
      <c r="F43" s="1278" t="s">
        <v>452</v>
      </c>
      <c r="G43" s="1278" t="s">
        <v>452</v>
      </c>
      <c r="H43" s="1278" t="s">
        <v>452</v>
      </c>
      <c r="I43" s="1285">
        <v>402</v>
      </c>
      <c r="J43" s="1286">
        <v>563</v>
      </c>
      <c r="K43" s="1285">
        <v>775</v>
      </c>
      <c r="L43" s="1285">
        <v>1300</v>
      </c>
      <c r="M43" s="1285">
        <v>9786</v>
      </c>
      <c r="N43" s="1287">
        <v>2811</v>
      </c>
      <c r="O43" s="1288">
        <v>1335</v>
      </c>
      <c r="P43" s="1289">
        <v>3985</v>
      </c>
      <c r="Q43" s="1289">
        <v>3995</v>
      </c>
      <c r="R43" s="279"/>
      <c r="S43" s="167"/>
    </row>
    <row r="44" spans="1:31" s="193" customFormat="1" ht="13.5" customHeight="1">
      <c r="A44" s="191"/>
      <c r="B44" s="192"/>
      <c r="C44" s="695"/>
      <c r="D44" s="283"/>
      <c r="E44" s="200"/>
      <c r="F44" s="200"/>
      <c r="G44" s="200"/>
      <c r="H44" s="200"/>
      <c r="I44" s="200"/>
      <c r="J44" s="200"/>
      <c r="K44" s="200"/>
      <c r="L44" s="200"/>
      <c r="M44" s="200"/>
      <c r="N44" s="200"/>
      <c r="O44" s="200"/>
      <c r="P44" s="200"/>
      <c r="Q44" s="200"/>
      <c r="R44" s="279"/>
      <c r="S44" s="167"/>
    </row>
    <row r="45" spans="1:31" s="1233" customFormat="1" ht="13.5" customHeight="1">
      <c r="A45" s="1238"/>
      <c r="B45" s="1238"/>
      <c r="C45" s="1239"/>
      <c r="D45" s="840"/>
      <c r="E45" s="841"/>
      <c r="F45" s="841"/>
      <c r="G45" s="841"/>
      <c r="H45" s="841"/>
      <c r="I45" s="841"/>
      <c r="J45" s="841"/>
      <c r="K45" s="841"/>
      <c r="L45" s="841"/>
      <c r="M45" s="841"/>
      <c r="N45" s="841"/>
      <c r="O45" s="841"/>
      <c r="P45" s="841"/>
      <c r="Q45" s="841"/>
      <c r="R45" s="279"/>
      <c r="S45" s="167"/>
    </row>
    <row r="46" spans="1:31" s="1234" customFormat="1" ht="13.5" customHeight="1">
      <c r="A46" s="842"/>
      <c r="B46" s="842"/>
      <c r="C46" s="1241"/>
      <c r="D46" s="842"/>
      <c r="E46" s="1242"/>
      <c r="F46" s="1242"/>
      <c r="G46" s="1242"/>
      <c r="H46" s="1242"/>
      <c r="I46" s="1242"/>
      <c r="J46" s="1242"/>
      <c r="K46" s="1242"/>
      <c r="L46" s="1242"/>
      <c r="M46" s="1242"/>
      <c r="N46" s="1242"/>
      <c r="O46" s="1242"/>
      <c r="P46" s="1242"/>
      <c r="Q46" s="1242"/>
      <c r="R46" s="279"/>
      <c r="S46" s="167"/>
    </row>
    <row r="47" spans="1:31" s="699" customFormat="1" ht="13.5" customHeight="1">
      <c r="A47" s="1240"/>
      <c r="B47" s="1240"/>
      <c r="C47" s="1239"/>
      <c r="D47" s="843"/>
      <c r="E47" s="841"/>
      <c r="F47" s="841"/>
      <c r="G47" s="841"/>
      <c r="H47" s="841"/>
      <c r="I47" s="841"/>
      <c r="J47" s="841"/>
      <c r="K47" s="841"/>
      <c r="L47" s="841"/>
      <c r="M47" s="841"/>
      <c r="N47" s="841"/>
      <c r="O47" s="841"/>
      <c r="P47" s="841"/>
      <c r="Q47" s="841"/>
      <c r="R47" s="279"/>
      <c r="S47" s="167"/>
    </row>
    <row r="48" spans="1:31" s="1233" customFormat="1" ht="13.5" customHeight="1">
      <c r="A48" s="1238"/>
      <c r="B48" s="1238"/>
      <c r="C48" s="1239"/>
      <c r="D48" s="843"/>
      <c r="E48" s="841"/>
      <c r="F48" s="841"/>
      <c r="G48" s="841"/>
      <c r="H48" s="841"/>
      <c r="I48" s="841"/>
      <c r="J48" s="841"/>
      <c r="K48" s="841"/>
      <c r="L48" s="841"/>
      <c r="M48" s="841"/>
      <c r="N48" s="841"/>
      <c r="O48" s="841"/>
      <c r="P48" s="841"/>
      <c r="Q48" s="841"/>
      <c r="R48" s="279"/>
      <c r="S48" s="167"/>
    </row>
    <row r="49" spans="1:31" s="1233" customFormat="1" ht="13.5" customHeight="1">
      <c r="A49" s="1238"/>
      <c r="B49" s="1238"/>
      <c r="C49" s="1239"/>
      <c r="D49" s="840"/>
      <c r="E49" s="841"/>
      <c r="F49" s="841"/>
      <c r="G49" s="841"/>
      <c r="H49" s="841"/>
      <c r="I49" s="841"/>
      <c r="J49" s="841"/>
      <c r="K49" s="841"/>
      <c r="L49" s="841"/>
      <c r="M49" s="841"/>
      <c r="N49" s="841"/>
      <c r="O49" s="841"/>
      <c r="P49" s="841"/>
      <c r="Q49" s="841"/>
      <c r="R49" s="279"/>
      <c r="S49" s="167"/>
    </row>
    <row r="50" spans="1:31" s="1233" customFormat="1" ht="13.5" customHeight="1">
      <c r="A50" s="1238"/>
      <c r="B50" s="1238"/>
      <c r="C50" s="1239"/>
      <c r="D50" s="840"/>
      <c r="E50" s="841"/>
      <c r="F50" s="841"/>
      <c r="G50" s="841"/>
      <c r="H50" s="841"/>
      <c r="I50" s="841"/>
      <c r="J50" s="841"/>
      <c r="K50" s="841"/>
      <c r="L50" s="841"/>
      <c r="M50" s="841"/>
      <c r="N50" s="841"/>
      <c r="O50" s="841"/>
      <c r="P50" s="841"/>
      <c r="Q50" s="841"/>
      <c r="R50" s="279"/>
      <c r="S50" s="167"/>
    </row>
    <row r="51" spans="1:31" s="699" customFormat="1" ht="13.5" customHeight="1">
      <c r="A51" s="1240"/>
      <c r="B51" s="1240"/>
      <c r="C51" s="1243"/>
      <c r="D51" s="1597"/>
      <c r="E51" s="1597"/>
      <c r="F51" s="1597"/>
      <c r="G51" s="1597"/>
      <c r="H51" s="1244"/>
      <c r="I51" s="1244"/>
      <c r="J51" s="1244"/>
      <c r="K51" s="1244"/>
      <c r="L51" s="1244"/>
      <c r="M51" s="1244"/>
      <c r="N51" s="1244"/>
      <c r="O51" s="1244"/>
      <c r="P51" s="1244"/>
      <c r="Q51" s="1244"/>
      <c r="R51" s="279"/>
      <c r="S51" s="167"/>
      <c r="T51" s="1235"/>
      <c r="U51" s="1600"/>
      <c r="V51" s="1600"/>
      <c r="W51" s="1600"/>
      <c r="X51" s="1236"/>
      <c r="Y51" s="1236"/>
      <c r="Z51" s="1236"/>
      <c r="AA51" s="1236"/>
      <c r="AB51" s="1236"/>
      <c r="AC51" s="1236"/>
      <c r="AD51" s="1236"/>
      <c r="AE51" s="1236"/>
    </row>
    <row r="52" spans="1:31" s="699" customFormat="1" ht="13.5" customHeight="1">
      <c r="A52" s="1240"/>
      <c r="B52" s="1240"/>
      <c r="C52" s="1240"/>
      <c r="D52" s="1240"/>
      <c r="E52" s="1240"/>
      <c r="F52" s="1240"/>
      <c r="G52" s="1240"/>
      <c r="H52" s="1240"/>
      <c r="I52" s="1240"/>
      <c r="J52" s="1240"/>
      <c r="K52" s="1240"/>
      <c r="L52" s="1240"/>
      <c r="M52" s="1240"/>
      <c r="N52" s="1240"/>
      <c r="O52" s="1240"/>
      <c r="P52" s="1240"/>
      <c r="Q52" s="1240"/>
      <c r="R52" s="279"/>
      <c r="S52" s="167"/>
    </row>
    <row r="53" spans="1:31" s="699" customFormat="1" ht="13.5" customHeight="1">
      <c r="A53" s="1240"/>
      <c r="B53" s="1240"/>
      <c r="C53" s="1245"/>
      <c r="D53" s="1246"/>
      <c r="E53" s="1247"/>
      <c r="F53" s="1247"/>
      <c r="G53" s="1247"/>
      <c r="H53" s="1247"/>
      <c r="I53" s="1247"/>
      <c r="J53" s="1247"/>
      <c r="K53" s="1247"/>
      <c r="L53" s="1247"/>
      <c r="M53" s="1247"/>
      <c r="N53" s="1247"/>
      <c r="O53" s="1247"/>
      <c r="P53" s="1247"/>
      <c r="Q53" s="1247"/>
      <c r="R53" s="279"/>
      <c r="S53" s="167"/>
      <c r="T53" s="1237"/>
      <c r="U53" s="1237"/>
      <c r="V53" s="1237"/>
      <c r="W53" s="1237"/>
      <c r="X53" s="1237"/>
      <c r="Y53" s="1237"/>
      <c r="Z53" s="1237"/>
      <c r="AA53" s="1237"/>
      <c r="AB53" s="1237"/>
      <c r="AC53" s="1237"/>
      <c r="AD53" s="1237"/>
      <c r="AE53" s="1237"/>
    </row>
    <row r="54" spans="1:31" s="699" customFormat="1" ht="13.5" customHeight="1">
      <c r="A54" s="1240"/>
      <c r="B54" s="1240"/>
      <c r="C54" s="1595"/>
      <c r="D54" s="1595"/>
      <c r="E54" s="1248"/>
      <c r="F54" s="1248"/>
      <c r="G54" s="1248"/>
      <c r="H54" s="1248"/>
      <c r="I54" s="1248"/>
      <c r="J54" s="1248"/>
      <c r="K54" s="1248"/>
      <c r="L54" s="1248"/>
      <c r="M54" s="1248"/>
      <c r="N54" s="1248"/>
      <c r="O54" s="1248"/>
      <c r="P54" s="1248"/>
      <c r="Q54" s="1248"/>
      <c r="R54" s="279"/>
      <c r="S54" s="167"/>
    </row>
    <row r="55" spans="1:31" s="699" customFormat="1" ht="13.5" customHeight="1">
      <c r="A55" s="1240"/>
      <c r="B55" s="1240"/>
      <c r="C55" s="1596"/>
      <c r="D55" s="1596"/>
      <c r="E55" s="1249"/>
      <c r="F55" s="1249"/>
      <c r="G55" s="1249"/>
      <c r="H55" s="1249"/>
      <c r="I55" s="1249"/>
      <c r="J55" s="1249"/>
      <c r="K55" s="1249"/>
      <c r="L55" s="1249"/>
      <c r="M55" s="1249"/>
      <c r="N55" s="1249"/>
      <c r="O55" s="1249"/>
      <c r="P55" s="1249"/>
      <c r="Q55" s="1249"/>
      <c r="R55" s="279"/>
      <c r="S55" s="167"/>
      <c r="W55" s="1121"/>
    </row>
    <row r="56" spans="1:31" s="699" customFormat="1" ht="13.5" customHeight="1">
      <c r="A56" s="1240"/>
      <c r="B56" s="1240"/>
      <c r="C56" s="1241"/>
      <c r="D56" s="1250"/>
      <c r="E56" s="1249"/>
      <c r="F56" s="1249"/>
      <c r="G56" s="1249"/>
      <c r="H56" s="1249"/>
      <c r="I56" s="1249"/>
      <c r="J56" s="1249"/>
      <c r="K56" s="1249"/>
      <c r="L56" s="1249"/>
      <c r="M56" s="1249"/>
      <c r="N56" s="1249"/>
      <c r="O56" s="1249"/>
      <c r="P56" s="1249"/>
      <c r="Q56" s="1249"/>
      <c r="R56" s="279"/>
      <c r="S56" s="167"/>
    </row>
    <row r="57" spans="1:31" s="699" customFormat="1" ht="13.5" customHeight="1">
      <c r="A57" s="1240"/>
      <c r="B57" s="1240"/>
      <c r="C57" s="1239"/>
      <c r="D57" s="843"/>
      <c r="E57" s="1249"/>
      <c r="F57" s="1249"/>
      <c r="G57" s="1249"/>
      <c r="H57" s="1249"/>
      <c r="I57" s="1249"/>
      <c r="J57" s="1249"/>
      <c r="K57" s="1249"/>
      <c r="L57" s="1249"/>
      <c r="M57" s="1249"/>
      <c r="N57" s="1249"/>
      <c r="O57" s="1249"/>
      <c r="P57" s="1249"/>
      <c r="Q57" s="1249"/>
      <c r="R57" s="279"/>
      <c r="S57" s="167"/>
    </row>
    <row r="58" spans="1:31" s="1471" customFormat="1" ht="15.75" customHeight="1">
      <c r="A58" s="1469"/>
      <c r="B58" s="1469"/>
      <c r="C58" s="1594" t="s">
        <v>690</v>
      </c>
      <c r="D58" s="1594"/>
      <c r="E58" s="1594"/>
      <c r="F58" s="1594"/>
      <c r="G58" s="1594"/>
      <c r="H58" s="1594"/>
      <c r="I58" s="1594"/>
      <c r="J58" s="1594"/>
      <c r="K58" s="1594"/>
      <c r="L58" s="1594"/>
      <c r="M58" s="1594"/>
      <c r="N58" s="1594"/>
      <c r="O58" s="1594"/>
      <c r="P58" s="1594"/>
      <c r="Q58" s="1594"/>
      <c r="R58" s="1470"/>
      <c r="S58" s="170"/>
    </row>
    <row r="59" spans="1:31" s="171" customFormat="1" ht="15" customHeight="1">
      <c r="A59" s="1469"/>
      <c r="B59" s="1469"/>
      <c r="C59" s="1594" t="s">
        <v>697</v>
      </c>
      <c r="D59" s="1594"/>
      <c r="E59" s="1594"/>
      <c r="F59" s="1594"/>
      <c r="G59" s="1594"/>
      <c r="H59" s="1594"/>
      <c r="I59" s="1594"/>
      <c r="J59" s="1594"/>
      <c r="K59" s="1594"/>
      <c r="L59" s="1594"/>
      <c r="M59" s="1594"/>
      <c r="N59" s="1594"/>
      <c r="O59" s="1594"/>
      <c r="P59" s="1594"/>
      <c r="Q59" s="1594"/>
      <c r="R59" s="1470"/>
      <c r="S59" s="170"/>
      <c r="T59" s="1471"/>
    </row>
    <row r="60" spans="1:31" s="480" customFormat="1" ht="10.5" customHeight="1">
      <c r="A60" s="1240"/>
      <c r="B60" s="1240"/>
      <c r="C60" s="553" t="s">
        <v>424</v>
      </c>
      <c r="D60" s="504"/>
      <c r="E60" s="1270"/>
      <c r="F60" s="1270"/>
      <c r="G60" s="1270"/>
      <c r="H60" s="1270"/>
      <c r="I60" s="1271" t="s">
        <v>145</v>
      </c>
      <c r="J60" s="1272"/>
      <c r="K60" s="1272"/>
      <c r="L60" s="1272"/>
      <c r="M60" s="591"/>
      <c r="N60" s="669"/>
      <c r="O60" s="669"/>
      <c r="P60" s="669"/>
      <c r="Q60" s="669"/>
      <c r="R60" s="279"/>
    </row>
    <row r="61" spans="1:31" ht="13.5" customHeight="1">
      <c r="A61" s="165"/>
      <c r="B61" s="167"/>
      <c r="C61" s="527"/>
      <c r="D61" s="167"/>
      <c r="E61" s="208"/>
      <c r="F61" s="1538">
        <v>41883</v>
      </c>
      <c r="G61" s="1538"/>
      <c r="H61" s="1538"/>
      <c r="I61" s="1538"/>
      <c r="J61" s="1538"/>
      <c r="K61" s="1538"/>
      <c r="L61" s="1538"/>
      <c r="M61" s="1538"/>
      <c r="N61" s="1538"/>
      <c r="O61" s="1538"/>
      <c r="P61" s="1538"/>
      <c r="Q61" s="1538"/>
      <c r="R61" s="469">
        <v>9</v>
      </c>
      <c r="S61" s="167"/>
      <c r="T61" s="699"/>
    </row>
    <row r="62" spans="1:31" ht="15" customHeight="1">
      <c r="B62" s="527"/>
    </row>
    <row r="63" spans="1:31">
      <c r="B63" s="527"/>
      <c r="D63" s="166" t="s">
        <v>34</v>
      </c>
    </row>
    <row r="64" spans="1:31">
      <c r="B64" s="527"/>
    </row>
    <row r="65" spans="2:18">
      <c r="B65" s="527"/>
    </row>
    <row r="66" spans="2:18">
      <c r="B66" s="527"/>
    </row>
    <row r="67" spans="2:18">
      <c r="B67" s="527"/>
    </row>
    <row r="72" spans="2:18" ht="8.25" customHeight="1"/>
    <row r="74" spans="2:18" ht="9" customHeight="1">
      <c r="R74" s="184"/>
    </row>
    <row r="75" spans="2:18" ht="8.25" customHeight="1">
      <c r="R75" s="694"/>
    </row>
    <row r="76" spans="2:18" ht="9.75" customHeight="1"/>
  </sheetData>
  <dataConsolidate/>
  <mergeCells count="17">
    <mergeCell ref="U51:W51"/>
    <mergeCell ref="C6:Q6"/>
    <mergeCell ref="C11:D11"/>
    <mergeCell ref="C14:D14"/>
    <mergeCell ref="B1:D1"/>
    <mergeCell ref="C35:D35"/>
    <mergeCell ref="E8:I8"/>
    <mergeCell ref="J8:Q8"/>
    <mergeCell ref="C59:Q59"/>
    <mergeCell ref="F61:Q61"/>
    <mergeCell ref="C54:D54"/>
    <mergeCell ref="C55:D55"/>
    <mergeCell ref="C9:D9"/>
    <mergeCell ref="D51:G51"/>
    <mergeCell ref="C37:D37"/>
    <mergeCell ref="C40:D40"/>
    <mergeCell ref="C58:Q58"/>
  </mergeCells>
  <conditionalFormatting sqref="I35:Q37 E9:Q11 E35:H35 E8 K8">
    <cfRule type="cellIs" dxfId="13" priority="5" operator="equal">
      <formula>"jan."</formula>
    </cfRule>
  </conditionalFormatting>
  <conditionalFormatting sqref="J8">
    <cfRule type="cellIs" dxfId="12"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sheetPr codeName="Folha6">
    <tabColor theme="5"/>
  </sheetPr>
  <dimension ref="A1:AI91"/>
  <sheetViews>
    <sheetView showRuler="0" zoomScaleNormal="100" workbookViewId="0"/>
  </sheetViews>
  <sheetFormatPr defaultRowHeight="12.75"/>
  <cols>
    <col min="1" max="1" width="1" style="125" customWidth="1"/>
    <col min="2" max="2" width="2.5703125" style="125" customWidth="1"/>
    <col min="3" max="3" width="1" style="125" customWidth="1"/>
    <col min="4" max="4" width="30.42578125" style="125" customWidth="1"/>
    <col min="5" max="17" width="5" style="125" customWidth="1"/>
    <col min="18" max="18" width="2.5703125" style="125" customWidth="1"/>
    <col min="19" max="19" width="1" style="125" customWidth="1"/>
    <col min="20" max="21" width="9.140625" style="125"/>
    <col min="22" max="22" width="17.85546875" style="125" customWidth="1"/>
    <col min="23" max="16384" width="9.140625" style="125"/>
  </cols>
  <sheetData>
    <row r="1" spans="1:21" ht="13.5" customHeight="1">
      <c r="A1" s="4"/>
      <c r="B1" s="8"/>
      <c r="C1" s="8"/>
      <c r="D1" s="1606" t="s">
        <v>354</v>
      </c>
      <c r="E1" s="1606"/>
      <c r="F1" s="1606"/>
      <c r="G1" s="1606"/>
      <c r="H1" s="1606"/>
      <c r="I1" s="1606"/>
      <c r="J1" s="1606"/>
      <c r="K1" s="1606"/>
      <c r="L1" s="1606"/>
      <c r="M1" s="1606"/>
      <c r="N1" s="1606"/>
      <c r="O1" s="1606"/>
      <c r="P1" s="1606"/>
      <c r="Q1" s="1606"/>
      <c r="R1" s="1606"/>
      <c r="S1" s="4"/>
    </row>
    <row r="2" spans="1:21" ht="6" customHeight="1">
      <c r="A2" s="4"/>
      <c r="B2" s="1607"/>
      <c r="C2" s="1608"/>
      <c r="D2" s="1609"/>
      <c r="E2" s="8"/>
      <c r="F2" s="8"/>
      <c r="G2" s="8"/>
      <c r="H2" s="8"/>
      <c r="I2" s="8"/>
      <c r="J2" s="8"/>
      <c r="K2" s="8"/>
      <c r="L2" s="8"/>
      <c r="M2" s="8"/>
      <c r="N2" s="8"/>
      <c r="O2" s="8"/>
      <c r="P2" s="8"/>
      <c r="Q2" s="8"/>
      <c r="R2" s="8"/>
      <c r="S2" s="4"/>
    </row>
    <row r="3" spans="1:21" ht="13.5" customHeight="1" thickBot="1">
      <c r="A3" s="4"/>
      <c r="B3" s="272"/>
      <c r="C3" s="8"/>
      <c r="D3" s="8"/>
      <c r="E3" s="714"/>
      <c r="F3" s="714"/>
      <c r="G3" s="714"/>
      <c r="H3" s="714"/>
      <c r="I3" s="629"/>
      <c r="J3" s="714"/>
      <c r="K3" s="714"/>
      <c r="L3" s="714"/>
      <c r="M3" s="714"/>
      <c r="N3" s="714"/>
      <c r="O3" s="714"/>
      <c r="P3" s="714"/>
      <c r="Q3" s="714" t="s">
        <v>73</v>
      </c>
      <c r="R3" s="8"/>
      <c r="S3" s="4"/>
    </row>
    <row r="4" spans="1:21" s="12" customFormat="1" ht="13.5" customHeight="1" thickBot="1">
      <c r="A4" s="11"/>
      <c r="B4" s="271"/>
      <c r="C4" s="465" t="s">
        <v>227</v>
      </c>
      <c r="D4" s="630"/>
      <c r="E4" s="630"/>
      <c r="F4" s="630"/>
      <c r="G4" s="630"/>
      <c r="H4" s="630"/>
      <c r="I4" s="630"/>
      <c r="J4" s="630"/>
      <c r="K4" s="630"/>
      <c r="L4" s="630"/>
      <c r="M4" s="630"/>
      <c r="N4" s="630"/>
      <c r="O4" s="630"/>
      <c r="P4" s="630"/>
      <c r="Q4" s="631"/>
      <c r="R4" s="8"/>
      <c r="S4" s="11"/>
    </row>
    <row r="5" spans="1:21" ht="4.5" customHeight="1">
      <c r="A5" s="4"/>
      <c r="B5" s="272"/>
      <c r="C5" s="1610" t="s">
        <v>78</v>
      </c>
      <c r="D5" s="1610"/>
      <c r="E5" s="1611"/>
      <c r="F5" s="1611"/>
      <c r="G5" s="1611"/>
      <c r="H5" s="1611"/>
      <c r="I5" s="1611"/>
      <c r="J5" s="1611"/>
      <c r="K5" s="1611"/>
      <c r="L5" s="1611"/>
      <c r="M5" s="1611"/>
      <c r="N5" s="1611"/>
      <c r="O5" s="718"/>
      <c r="P5" s="718"/>
      <c r="Q5" s="718"/>
      <c r="R5" s="8"/>
      <c r="S5" s="4"/>
    </row>
    <row r="6" spans="1:21" ht="12" customHeight="1">
      <c r="A6" s="4"/>
      <c r="B6" s="272"/>
      <c r="C6" s="1610"/>
      <c r="D6" s="1610"/>
      <c r="E6" s="1612" t="str">
        <f>+'11desemprego_IEFP'!E6:O6</f>
        <v>2013</v>
      </c>
      <c r="F6" s="1612"/>
      <c r="G6" s="1612"/>
      <c r="H6" s="1612"/>
      <c r="I6" s="1612"/>
      <c r="J6" s="1612"/>
      <c r="K6" s="1612" t="str">
        <f>+'11desemprego_IEFP'!K6</f>
        <v>2014</v>
      </c>
      <c r="L6" s="1612"/>
      <c r="M6" s="1612"/>
      <c r="N6" s="1612"/>
      <c r="O6" s="1612"/>
      <c r="P6" s="1612"/>
      <c r="Q6" s="1612"/>
      <c r="R6" s="8"/>
      <c r="S6" s="4"/>
    </row>
    <row r="7" spans="1:21">
      <c r="A7" s="4"/>
      <c r="B7" s="272"/>
      <c r="C7" s="721"/>
      <c r="D7" s="721"/>
      <c r="E7" s="715" t="s">
        <v>98</v>
      </c>
      <c r="F7" s="837" t="s">
        <v>97</v>
      </c>
      <c r="G7" s="837" t="s">
        <v>96</v>
      </c>
      <c r="H7" s="837" t="s">
        <v>95</v>
      </c>
      <c r="I7" s="837" t="s">
        <v>94</v>
      </c>
      <c r="J7" s="837" t="s">
        <v>93</v>
      </c>
      <c r="K7" s="837" t="s">
        <v>104</v>
      </c>
      <c r="L7" s="837" t="s">
        <v>103</v>
      </c>
      <c r="M7" s="837" t="s">
        <v>102</v>
      </c>
      <c r="N7" s="837" t="s">
        <v>101</v>
      </c>
      <c r="O7" s="837" t="s">
        <v>100</v>
      </c>
      <c r="P7" s="837" t="s">
        <v>99</v>
      </c>
      <c r="Q7" s="837" t="s">
        <v>98</v>
      </c>
      <c r="R7" s="718"/>
      <c r="S7" s="4"/>
    </row>
    <row r="8" spans="1:21" s="617" customFormat="1" ht="15" customHeight="1">
      <c r="A8" s="124"/>
      <c r="B8" s="273"/>
      <c r="C8" s="1613" t="s">
        <v>68</v>
      </c>
      <c r="D8" s="1613"/>
      <c r="E8" s="632">
        <v>58060</v>
      </c>
      <c r="F8" s="633">
        <v>80176</v>
      </c>
      <c r="G8" s="633">
        <v>79291</v>
      </c>
      <c r="H8" s="633">
        <v>68415</v>
      </c>
      <c r="I8" s="633">
        <v>57803</v>
      </c>
      <c r="J8" s="633">
        <v>74218</v>
      </c>
      <c r="K8" s="633">
        <v>58793</v>
      </c>
      <c r="L8" s="633">
        <v>56070</v>
      </c>
      <c r="M8" s="633">
        <v>52611</v>
      </c>
      <c r="N8" s="633">
        <v>49703</v>
      </c>
      <c r="O8" s="633">
        <v>50564</v>
      </c>
      <c r="P8" s="633">
        <v>57542</v>
      </c>
      <c r="Q8" s="633">
        <v>54394</v>
      </c>
      <c r="R8" s="618"/>
      <c r="S8" s="124"/>
      <c r="U8" s="975"/>
    </row>
    <row r="9" spans="1:21" s="627" customFormat="1" ht="11.25" customHeight="1">
      <c r="A9" s="634"/>
      <c r="B9" s="635"/>
      <c r="C9" s="636"/>
      <c r="D9" s="543" t="s">
        <v>201</v>
      </c>
      <c r="E9" s="185">
        <v>20624</v>
      </c>
      <c r="F9" s="196">
        <v>28484</v>
      </c>
      <c r="G9" s="196">
        <v>26088</v>
      </c>
      <c r="H9" s="196">
        <v>22018</v>
      </c>
      <c r="I9" s="196">
        <v>19864</v>
      </c>
      <c r="J9" s="196">
        <v>24799</v>
      </c>
      <c r="K9" s="196">
        <v>20081</v>
      </c>
      <c r="L9" s="196">
        <v>19434</v>
      </c>
      <c r="M9" s="196">
        <v>18251</v>
      </c>
      <c r="N9" s="196">
        <v>17282</v>
      </c>
      <c r="O9" s="196">
        <v>17765</v>
      </c>
      <c r="P9" s="196">
        <v>20842</v>
      </c>
      <c r="Q9" s="196">
        <v>20285</v>
      </c>
      <c r="R9" s="637"/>
      <c r="S9" s="634"/>
    </row>
    <row r="10" spans="1:21" s="627" customFormat="1" ht="11.25" customHeight="1">
      <c r="A10" s="634"/>
      <c r="B10" s="635"/>
      <c r="C10" s="636"/>
      <c r="D10" s="543" t="s">
        <v>202</v>
      </c>
      <c r="E10" s="185">
        <v>12448</v>
      </c>
      <c r="F10" s="196">
        <v>16881</v>
      </c>
      <c r="G10" s="196">
        <v>15948</v>
      </c>
      <c r="H10" s="196">
        <v>12953</v>
      </c>
      <c r="I10" s="196">
        <v>12077</v>
      </c>
      <c r="J10" s="196">
        <v>14686</v>
      </c>
      <c r="K10" s="196">
        <v>11157</v>
      </c>
      <c r="L10" s="196">
        <v>10703</v>
      </c>
      <c r="M10" s="196">
        <v>9994</v>
      </c>
      <c r="N10" s="196">
        <v>9625</v>
      </c>
      <c r="O10" s="196">
        <v>10187</v>
      </c>
      <c r="P10" s="196">
        <v>11801</v>
      </c>
      <c r="Q10" s="196">
        <v>11109</v>
      </c>
      <c r="R10" s="637"/>
      <c r="S10" s="634"/>
    </row>
    <row r="11" spans="1:21" s="627" customFormat="1" ht="11.25" customHeight="1">
      <c r="A11" s="634"/>
      <c r="B11" s="635"/>
      <c r="C11" s="636"/>
      <c r="D11" s="543" t="s">
        <v>203</v>
      </c>
      <c r="E11" s="185">
        <v>15122</v>
      </c>
      <c r="F11" s="196">
        <v>20413</v>
      </c>
      <c r="G11" s="196">
        <v>19715</v>
      </c>
      <c r="H11" s="196">
        <v>16199</v>
      </c>
      <c r="I11" s="196">
        <v>14526</v>
      </c>
      <c r="J11" s="196">
        <v>20256</v>
      </c>
      <c r="K11" s="196">
        <v>16745</v>
      </c>
      <c r="L11" s="196">
        <v>16217</v>
      </c>
      <c r="M11" s="196">
        <v>15524</v>
      </c>
      <c r="N11" s="196">
        <v>14673</v>
      </c>
      <c r="O11" s="196">
        <v>14174</v>
      </c>
      <c r="P11" s="196">
        <v>15196</v>
      </c>
      <c r="Q11" s="196">
        <v>14281</v>
      </c>
      <c r="R11" s="637"/>
      <c r="S11" s="634"/>
    </row>
    <row r="12" spans="1:21" s="627" customFormat="1" ht="11.25" customHeight="1">
      <c r="A12" s="634"/>
      <c r="B12" s="635"/>
      <c r="C12" s="636"/>
      <c r="D12" s="543" t="s">
        <v>204</v>
      </c>
      <c r="E12" s="185">
        <v>5134</v>
      </c>
      <c r="F12" s="196">
        <v>6346</v>
      </c>
      <c r="G12" s="196">
        <v>7398</v>
      </c>
      <c r="H12" s="196">
        <v>5299</v>
      </c>
      <c r="I12" s="196">
        <v>4735</v>
      </c>
      <c r="J12" s="196">
        <v>6123</v>
      </c>
      <c r="K12" s="196">
        <v>4662</v>
      </c>
      <c r="L12" s="196">
        <v>4331</v>
      </c>
      <c r="M12" s="196">
        <v>4174</v>
      </c>
      <c r="N12" s="196">
        <v>3683</v>
      </c>
      <c r="O12" s="196">
        <v>4060</v>
      </c>
      <c r="P12" s="196">
        <v>4847</v>
      </c>
      <c r="Q12" s="196">
        <v>4301</v>
      </c>
      <c r="R12" s="637"/>
      <c r="S12" s="634"/>
    </row>
    <row r="13" spans="1:21" s="627" customFormat="1" ht="11.25" customHeight="1">
      <c r="A13" s="634"/>
      <c r="B13" s="635"/>
      <c r="C13" s="636"/>
      <c r="D13" s="543" t="s">
        <v>205</v>
      </c>
      <c r="E13" s="185">
        <v>2358</v>
      </c>
      <c r="F13" s="196">
        <v>4402</v>
      </c>
      <c r="G13" s="196">
        <v>6019</v>
      </c>
      <c r="H13" s="196">
        <v>8431</v>
      </c>
      <c r="I13" s="196">
        <v>4245</v>
      </c>
      <c r="J13" s="196">
        <v>4462</v>
      </c>
      <c r="K13" s="196">
        <v>3197</v>
      </c>
      <c r="L13" s="196">
        <v>2826</v>
      </c>
      <c r="M13" s="196">
        <v>2461</v>
      </c>
      <c r="N13" s="196">
        <v>2339</v>
      </c>
      <c r="O13" s="196">
        <v>2216</v>
      </c>
      <c r="P13" s="196">
        <v>2386</v>
      </c>
      <c r="Q13" s="196">
        <v>2069</v>
      </c>
      <c r="R13" s="637"/>
      <c r="S13" s="634"/>
    </row>
    <row r="14" spans="1:21" s="627" customFormat="1" ht="11.25" customHeight="1">
      <c r="A14" s="634"/>
      <c r="B14" s="635"/>
      <c r="C14" s="636"/>
      <c r="D14" s="543" t="s">
        <v>141</v>
      </c>
      <c r="E14" s="185">
        <v>1260</v>
      </c>
      <c r="F14" s="196">
        <v>2004</v>
      </c>
      <c r="G14" s="196">
        <v>2477</v>
      </c>
      <c r="H14" s="196">
        <v>1973</v>
      </c>
      <c r="I14" s="196">
        <v>1317</v>
      </c>
      <c r="J14" s="196">
        <v>2260</v>
      </c>
      <c r="K14" s="196">
        <v>1752</v>
      </c>
      <c r="L14" s="196">
        <v>1344</v>
      </c>
      <c r="M14" s="196">
        <v>1215</v>
      </c>
      <c r="N14" s="196">
        <v>1127</v>
      </c>
      <c r="O14" s="196">
        <v>1102</v>
      </c>
      <c r="P14" s="196">
        <v>1110</v>
      </c>
      <c r="Q14" s="196">
        <v>1051</v>
      </c>
      <c r="R14" s="637"/>
      <c r="S14" s="634"/>
    </row>
    <row r="15" spans="1:21" s="627" customFormat="1" ht="11.25" customHeight="1">
      <c r="A15" s="634"/>
      <c r="B15" s="635"/>
      <c r="C15" s="636"/>
      <c r="D15" s="543" t="s">
        <v>142</v>
      </c>
      <c r="E15" s="185">
        <v>1114</v>
      </c>
      <c r="F15" s="196">
        <v>1646</v>
      </c>
      <c r="G15" s="196">
        <v>1646</v>
      </c>
      <c r="H15" s="196">
        <v>1542</v>
      </c>
      <c r="I15" s="196">
        <v>1039</v>
      </c>
      <c r="J15" s="196">
        <v>1632</v>
      </c>
      <c r="K15" s="196">
        <v>1199</v>
      </c>
      <c r="L15" s="196">
        <v>1215</v>
      </c>
      <c r="M15" s="196">
        <v>992</v>
      </c>
      <c r="N15" s="196">
        <v>974</v>
      </c>
      <c r="O15" s="196">
        <v>1060</v>
      </c>
      <c r="P15" s="196">
        <v>1360</v>
      </c>
      <c r="Q15" s="196">
        <v>1298</v>
      </c>
      <c r="R15" s="637"/>
      <c r="S15" s="634"/>
    </row>
    <row r="16" spans="1:21" s="643" customFormat="1" ht="15" customHeight="1">
      <c r="A16" s="638"/>
      <c r="B16" s="639"/>
      <c r="C16" s="1613" t="s">
        <v>317</v>
      </c>
      <c r="D16" s="1613"/>
      <c r="E16" s="640"/>
      <c r="F16" s="641"/>
      <c r="G16" s="641"/>
      <c r="H16" s="641"/>
      <c r="I16" s="641"/>
      <c r="J16" s="641"/>
      <c r="K16" s="641"/>
      <c r="L16" s="641"/>
      <c r="M16" s="641"/>
      <c r="N16" s="641"/>
      <c r="O16" s="641"/>
      <c r="P16" s="641"/>
      <c r="Q16" s="641"/>
      <c r="R16" s="642"/>
      <c r="S16" s="638"/>
    </row>
    <row r="17" spans="1:35" s="627" customFormat="1" ht="12" customHeight="1">
      <c r="A17" s="634"/>
      <c r="B17" s="635"/>
      <c r="C17" s="636"/>
      <c r="D17" s="126" t="s">
        <v>654</v>
      </c>
      <c r="E17" s="196" t="s">
        <v>452</v>
      </c>
      <c r="F17" s="196" t="s">
        <v>452</v>
      </c>
      <c r="G17" s="196" t="s">
        <v>452</v>
      </c>
      <c r="H17" s="196" t="s">
        <v>452</v>
      </c>
      <c r="I17" s="196" t="s">
        <v>452</v>
      </c>
      <c r="J17" s="196">
        <v>8040</v>
      </c>
      <c r="K17" s="196">
        <v>6849</v>
      </c>
      <c r="L17" s="196">
        <v>7065</v>
      </c>
      <c r="M17" s="196">
        <v>6653</v>
      </c>
      <c r="N17" s="196">
        <v>6229</v>
      </c>
      <c r="O17" s="196">
        <v>5455</v>
      </c>
      <c r="P17" s="196">
        <v>6018</v>
      </c>
      <c r="Q17" s="196">
        <v>5449</v>
      </c>
      <c r="R17" s="637"/>
      <c r="S17" s="634"/>
      <c r="U17" s="643"/>
      <c r="V17" s="643"/>
      <c r="W17" s="643"/>
      <c r="X17" s="643"/>
      <c r="Y17" s="643"/>
      <c r="Z17" s="643"/>
      <c r="AA17" s="643"/>
      <c r="AB17" s="643"/>
      <c r="AC17" s="643"/>
      <c r="AD17" s="643"/>
    </row>
    <row r="18" spans="1:35" s="627" customFormat="1" ht="12" customHeight="1">
      <c r="A18" s="634"/>
      <c r="B18" s="635"/>
      <c r="C18" s="636"/>
      <c r="D18" s="126" t="s">
        <v>655</v>
      </c>
      <c r="E18" s="196" t="s">
        <v>452</v>
      </c>
      <c r="F18" s="196" t="s">
        <v>452</v>
      </c>
      <c r="G18" s="196" t="s">
        <v>452</v>
      </c>
      <c r="H18" s="196" t="s">
        <v>452</v>
      </c>
      <c r="I18" s="196" t="s">
        <v>452</v>
      </c>
      <c r="J18" s="196">
        <v>6944</v>
      </c>
      <c r="K18" s="196">
        <v>5508</v>
      </c>
      <c r="L18" s="196">
        <v>4756</v>
      </c>
      <c r="M18" s="196">
        <v>4384</v>
      </c>
      <c r="N18" s="196">
        <v>4302</v>
      </c>
      <c r="O18" s="196">
        <v>3991</v>
      </c>
      <c r="P18" s="196">
        <v>4527</v>
      </c>
      <c r="Q18" s="196">
        <v>4749</v>
      </c>
      <c r="R18" s="637"/>
      <c r="S18" s="634"/>
      <c r="U18" s="643"/>
      <c r="V18" s="643"/>
      <c r="W18" s="643"/>
      <c r="X18" s="643"/>
      <c r="Y18" s="643"/>
      <c r="Z18" s="643"/>
      <c r="AA18" s="643"/>
      <c r="AB18" s="643"/>
      <c r="AC18" s="643"/>
      <c r="AD18" s="643"/>
    </row>
    <row r="19" spans="1:35" s="627" customFormat="1" ht="12" customHeight="1">
      <c r="A19" s="634"/>
      <c r="B19" s="635"/>
      <c r="C19" s="636"/>
      <c r="D19" s="126" t="s">
        <v>656</v>
      </c>
      <c r="E19" s="196" t="s">
        <v>452</v>
      </c>
      <c r="F19" s="196" t="s">
        <v>452</v>
      </c>
      <c r="G19" s="196" t="s">
        <v>452</v>
      </c>
      <c r="H19" s="196" t="s">
        <v>452</v>
      </c>
      <c r="I19" s="196" t="s">
        <v>452</v>
      </c>
      <c r="J19" s="196">
        <v>5836</v>
      </c>
      <c r="K19" s="196">
        <v>4699</v>
      </c>
      <c r="L19" s="196">
        <v>4245</v>
      </c>
      <c r="M19" s="196">
        <v>3987</v>
      </c>
      <c r="N19" s="196">
        <v>3704</v>
      </c>
      <c r="O19" s="196">
        <v>3391</v>
      </c>
      <c r="P19" s="196">
        <v>3599</v>
      </c>
      <c r="Q19" s="196">
        <v>3778</v>
      </c>
      <c r="R19" s="637"/>
      <c r="S19" s="634"/>
      <c r="U19" s="643"/>
      <c r="V19" s="643"/>
      <c r="W19" s="643"/>
      <c r="X19" s="643"/>
      <c r="Y19" s="643"/>
      <c r="Z19" s="643"/>
      <c r="AA19" s="643"/>
      <c r="AB19" s="643"/>
      <c r="AC19" s="643"/>
      <c r="AD19" s="643"/>
    </row>
    <row r="20" spans="1:35" s="627" customFormat="1" ht="12" customHeight="1">
      <c r="A20" s="634"/>
      <c r="B20" s="635"/>
      <c r="C20" s="636"/>
      <c r="D20" s="126" t="s">
        <v>657</v>
      </c>
      <c r="E20" s="196" t="s">
        <v>452</v>
      </c>
      <c r="F20" s="196" t="s">
        <v>452</v>
      </c>
      <c r="G20" s="196" t="s">
        <v>452</v>
      </c>
      <c r="H20" s="196" t="s">
        <v>452</v>
      </c>
      <c r="I20" s="196" t="s">
        <v>452</v>
      </c>
      <c r="J20" s="196">
        <v>5044</v>
      </c>
      <c r="K20" s="196">
        <v>4167</v>
      </c>
      <c r="L20" s="196">
        <v>4129</v>
      </c>
      <c r="M20" s="196">
        <v>3780</v>
      </c>
      <c r="N20" s="196">
        <v>3574</v>
      </c>
      <c r="O20" s="196">
        <v>3236</v>
      </c>
      <c r="P20" s="196">
        <v>3503</v>
      </c>
      <c r="Q20" s="196">
        <v>3353</v>
      </c>
      <c r="R20" s="637"/>
      <c r="S20" s="634"/>
      <c r="U20" s="643"/>
      <c r="V20" s="643"/>
      <c r="W20" s="643"/>
      <c r="X20" s="643"/>
      <c r="Y20" s="643"/>
      <c r="Z20" s="643"/>
      <c r="AA20" s="643"/>
      <c r="AB20" s="643"/>
      <c r="AC20" s="643"/>
      <c r="AD20" s="643"/>
    </row>
    <row r="21" spans="1:35" s="627" customFormat="1" ht="11.25" customHeight="1">
      <c r="A21" s="634"/>
      <c r="B21" s="635"/>
      <c r="C21" s="636"/>
      <c r="D21" s="126" t="s">
        <v>658</v>
      </c>
      <c r="E21" s="196" t="s">
        <v>452</v>
      </c>
      <c r="F21" s="196" t="s">
        <v>452</v>
      </c>
      <c r="G21" s="196" t="s">
        <v>452</v>
      </c>
      <c r="H21" s="196" t="s">
        <v>452</v>
      </c>
      <c r="I21" s="196" t="s">
        <v>452</v>
      </c>
      <c r="J21" s="196">
        <v>1427</v>
      </c>
      <c r="K21" s="196">
        <v>945</v>
      </c>
      <c r="L21" s="196">
        <v>1009</v>
      </c>
      <c r="M21" s="196">
        <v>1095</v>
      </c>
      <c r="N21" s="196">
        <v>892</v>
      </c>
      <c r="O21" s="196">
        <v>1974</v>
      </c>
      <c r="P21" s="196">
        <v>4203</v>
      </c>
      <c r="Q21" s="196">
        <v>3199</v>
      </c>
      <c r="R21" s="637"/>
      <c r="S21" s="634"/>
      <c r="U21" s="643"/>
      <c r="V21" s="643"/>
      <c r="W21" s="643"/>
      <c r="X21" s="643"/>
      <c r="Y21" s="643"/>
      <c r="Z21" s="643"/>
      <c r="AA21" s="643"/>
      <c r="AB21" s="643"/>
      <c r="AC21" s="643"/>
      <c r="AD21" s="643"/>
    </row>
    <row r="22" spans="1:35" s="627" customFormat="1" ht="15" customHeight="1">
      <c r="A22" s="634"/>
      <c r="B22" s="635"/>
      <c r="C22" s="1613" t="s">
        <v>228</v>
      </c>
      <c r="D22" s="1613"/>
      <c r="E22" s="632">
        <v>9792</v>
      </c>
      <c r="F22" s="633">
        <v>13987</v>
      </c>
      <c r="G22" s="633">
        <v>13640</v>
      </c>
      <c r="H22" s="633">
        <v>9730</v>
      </c>
      <c r="I22" s="633">
        <v>7266</v>
      </c>
      <c r="J22" s="633">
        <v>10475</v>
      </c>
      <c r="K22" s="633">
        <v>8647</v>
      </c>
      <c r="L22" s="633">
        <v>8326</v>
      </c>
      <c r="M22" s="633">
        <v>6962</v>
      </c>
      <c r="N22" s="633">
        <v>6743</v>
      </c>
      <c r="O22" s="633">
        <v>6560</v>
      </c>
      <c r="P22" s="633">
        <v>9621</v>
      </c>
      <c r="Q22" s="633">
        <v>9759</v>
      </c>
      <c r="R22" s="637"/>
      <c r="S22" s="634"/>
      <c r="U22" s="643"/>
      <c r="V22" s="643"/>
      <c r="W22" s="643"/>
      <c r="X22" s="643"/>
      <c r="Y22" s="643"/>
      <c r="Z22" s="643"/>
      <c r="AA22" s="643"/>
      <c r="AB22" s="643"/>
      <c r="AC22" s="643"/>
      <c r="AD22" s="643"/>
    </row>
    <row r="23" spans="1:35" s="643" customFormat="1" ht="12" customHeight="1">
      <c r="A23" s="638"/>
      <c r="B23" s="639"/>
      <c r="C23" s="1613" t="s">
        <v>318</v>
      </c>
      <c r="D23" s="1613"/>
      <c r="E23" s="632">
        <v>48268</v>
      </c>
      <c r="F23" s="633">
        <v>66189</v>
      </c>
      <c r="G23" s="633">
        <v>65651</v>
      </c>
      <c r="H23" s="633">
        <v>58685</v>
      </c>
      <c r="I23" s="633">
        <v>50537</v>
      </c>
      <c r="J23" s="633">
        <v>63743</v>
      </c>
      <c r="K23" s="633">
        <v>50146</v>
      </c>
      <c r="L23" s="633">
        <v>47744</v>
      </c>
      <c r="M23" s="633">
        <v>45649</v>
      </c>
      <c r="N23" s="633">
        <v>42960</v>
      </c>
      <c r="O23" s="633">
        <v>44004</v>
      </c>
      <c r="P23" s="633">
        <v>47921</v>
      </c>
      <c r="Q23" s="633">
        <v>44635</v>
      </c>
      <c r="R23" s="644"/>
      <c r="S23" s="638"/>
      <c r="U23" s="976"/>
      <c r="AE23" s="627"/>
      <c r="AF23" s="627"/>
      <c r="AG23" s="627"/>
      <c r="AH23" s="627"/>
      <c r="AI23" s="627"/>
    </row>
    <row r="24" spans="1:35" s="627" customFormat="1" ht="12.75" customHeight="1">
      <c r="A24" s="634"/>
      <c r="B24" s="645"/>
      <c r="C24" s="636"/>
      <c r="D24" s="549" t="s">
        <v>377</v>
      </c>
      <c r="E24" s="185">
        <v>2227</v>
      </c>
      <c r="F24" s="196">
        <v>2000</v>
      </c>
      <c r="G24" s="196">
        <v>3496</v>
      </c>
      <c r="H24" s="196">
        <v>2875</v>
      </c>
      <c r="I24" s="196">
        <v>2258</v>
      </c>
      <c r="J24" s="196">
        <v>3027</v>
      </c>
      <c r="K24" s="196">
        <v>2723</v>
      </c>
      <c r="L24" s="196">
        <v>2153</v>
      </c>
      <c r="M24" s="196">
        <v>1807</v>
      </c>
      <c r="N24" s="196">
        <v>1669</v>
      </c>
      <c r="O24" s="196">
        <v>2049</v>
      </c>
      <c r="P24" s="196">
        <v>2251</v>
      </c>
      <c r="Q24" s="196">
        <v>2142</v>
      </c>
      <c r="R24" s="637"/>
      <c r="S24" s="634"/>
      <c r="U24" s="643"/>
      <c r="V24" s="643"/>
      <c r="W24" s="643"/>
      <c r="X24" s="643"/>
      <c r="Y24" s="643"/>
      <c r="Z24" s="643"/>
      <c r="AA24" s="643"/>
      <c r="AB24" s="643"/>
      <c r="AC24" s="643"/>
      <c r="AD24" s="643"/>
    </row>
    <row r="25" spans="1:35" s="627" customFormat="1" ht="11.25" customHeight="1">
      <c r="A25" s="634"/>
      <c r="B25" s="645"/>
      <c r="C25" s="636"/>
      <c r="D25" s="549" t="s">
        <v>229</v>
      </c>
      <c r="E25" s="185">
        <v>11462</v>
      </c>
      <c r="F25" s="196">
        <v>13736</v>
      </c>
      <c r="G25" s="196">
        <v>15583</v>
      </c>
      <c r="H25" s="196">
        <v>13795</v>
      </c>
      <c r="I25" s="196">
        <v>13356</v>
      </c>
      <c r="J25" s="196">
        <v>16563</v>
      </c>
      <c r="K25" s="196">
        <v>12908</v>
      </c>
      <c r="L25" s="196">
        <v>12426</v>
      </c>
      <c r="M25" s="196">
        <v>11349</v>
      </c>
      <c r="N25" s="196">
        <v>11104</v>
      </c>
      <c r="O25" s="196">
        <v>9762</v>
      </c>
      <c r="P25" s="196">
        <v>10804</v>
      </c>
      <c r="Q25" s="196">
        <v>10087</v>
      </c>
      <c r="R25" s="637"/>
      <c r="S25" s="634"/>
      <c r="U25" s="643"/>
      <c r="V25" s="643"/>
      <c r="W25" s="643"/>
      <c r="X25" s="643"/>
      <c r="Y25" s="643"/>
      <c r="Z25" s="643"/>
      <c r="AA25" s="643"/>
      <c r="AB25" s="643"/>
      <c r="AC25" s="643"/>
      <c r="AD25" s="643"/>
    </row>
    <row r="26" spans="1:35" s="627" customFormat="1" ht="11.25" customHeight="1">
      <c r="A26" s="634"/>
      <c r="B26" s="645"/>
      <c r="C26" s="636"/>
      <c r="D26" s="549" t="s">
        <v>177</v>
      </c>
      <c r="E26" s="185">
        <v>34453</v>
      </c>
      <c r="F26" s="196">
        <v>50328</v>
      </c>
      <c r="G26" s="196">
        <v>46456</v>
      </c>
      <c r="H26" s="196">
        <v>41892</v>
      </c>
      <c r="I26" s="196">
        <v>34817</v>
      </c>
      <c r="J26" s="196">
        <v>44003</v>
      </c>
      <c r="K26" s="196">
        <v>34363</v>
      </c>
      <c r="L26" s="196">
        <v>33028</v>
      </c>
      <c r="M26" s="196">
        <v>32351</v>
      </c>
      <c r="N26" s="196">
        <v>30039</v>
      </c>
      <c r="O26" s="196">
        <v>32086</v>
      </c>
      <c r="P26" s="196">
        <v>34692</v>
      </c>
      <c r="Q26" s="196">
        <v>32217</v>
      </c>
      <c r="R26" s="637"/>
      <c r="S26" s="634"/>
      <c r="U26" s="643"/>
      <c r="V26" s="643"/>
      <c r="W26" s="643"/>
      <c r="X26" s="643"/>
      <c r="Y26" s="643"/>
      <c r="Z26" s="643"/>
      <c r="AA26" s="643"/>
      <c r="AB26" s="643"/>
      <c r="AC26" s="643"/>
      <c r="AD26" s="643"/>
    </row>
    <row r="27" spans="1:35" s="627" customFormat="1" ht="11.25" customHeight="1">
      <c r="A27" s="634"/>
      <c r="B27" s="645"/>
      <c r="C27" s="636"/>
      <c r="D27" s="549" t="s">
        <v>230</v>
      </c>
      <c r="E27" s="185">
        <v>126</v>
      </c>
      <c r="F27" s="196">
        <v>125</v>
      </c>
      <c r="G27" s="196">
        <v>116</v>
      </c>
      <c r="H27" s="196">
        <v>123</v>
      </c>
      <c r="I27" s="196">
        <v>106</v>
      </c>
      <c r="J27" s="196">
        <v>150</v>
      </c>
      <c r="K27" s="196">
        <v>152</v>
      </c>
      <c r="L27" s="196">
        <v>137</v>
      </c>
      <c r="M27" s="196">
        <v>142</v>
      </c>
      <c r="N27" s="196">
        <v>148</v>
      </c>
      <c r="O27" s="196">
        <v>107</v>
      </c>
      <c r="P27" s="196">
        <v>174</v>
      </c>
      <c r="Q27" s="196">
        <v>189</v>
      </c>
      <c r="R27" s="637"/>
      <c r="S27" s="634"/>
      <c r="U27" s="643"/>
      <c r="V27" s="643"/>
      <c r="W27" s="643"/>
      <c r="X27" s="643"/>
      <c r="Y27" s="643"/>
      <c r="Z27" s="643"/>
      <c r="AA27" s="643"/>
      <c r="AB27" s="643"/>
      <c r="AC27" s="643"/>
      <c r="AD27" s="643"/>
    </row>
    <row r="28" spans="1:35" ht="10.5" customHeight="1" thickBot="1">
      <c r="A28" s="4"/>
      <c r="B28" s="272"/>
      <c r="C28" s="646"/>
      <c r="D28" s="18"/>
      <c r="E28" s="714"/>
      <c r="F28" s="714"/>
      <c r="G28" s="714"/>
      <c r="H28" s="714"/>
      <c r="I28" s="714"/>
      <c r="J28" s="628"/>
      <c r="K28" s="628"/>
      <c r="L28" s="628"/>
      <c r="M28" s="628"/>
      <c r="N28" s="628"/>
      <c r="O28" s="628"/>
      <c r="P28" s="628"/>
      <c r="Q28" s="628"/>
      <c r="R28" s="718"/>
      <c r="S28" s="4"/>
      <c r="U28" s="643"/>
      <c r="V28" s="643"/>
      <c r="W28" s="643"/>
      <c r="X28" s="643"/>
      <c r="Y28" s="643"/>
      <c r="Z28" s="643"/>
      <c r="AA28" s="643"/>
      <c r="AB28" s="643"/>
      <c r="AC28" s="643"/>
      <c r="AD28" s="643"/>
    </row>
    <row r="29" spans="1:35" ht="13.5" customHeight="1" thickBot="1">
      <c r="A29" s="4"/>
      <c r="B29" s="272"/>
      <c r="C29" s="465" t="s">
        <v>231</v>
      </c>
      <c r="D29" s="630"/>
      <c r="E29" s="648"/>
      <c r="F29" s="648"/>
      <c r="G29" s="648"/>
      <c r="H29" s="648"/>
      <c r="I29" s="648"/>
      <c r="J29" s="648"/>
      <c r="K29" s="648"/>
      <c r="L29" s="648"/>
      <c r="M29" s="648"/>
      <c r="N29" s="648"/>
      <c r="O29" s="648"/>
      <c r="P29" s="648"/>
      <c r="Q29" s="649"/>
      <c r="R29" s="718"/>
      <c r="S29" s="4"/>
      <c r="U29" s="643"/>
      <c r="V29" s="643"/>
      <c r="W29" s="643"/>
      <c r="X29" s="643"/>
      <c r="Y29" s="643"/>
      <c r="Z29" s="643"/>
      <c r="AA29" s="643"/>
      <c r="AB29" s="643"/>
      <c r="AC29" s="643"/>
      <c r="AD29" s="643"/>
    </row>
    <row r="30" spans="1:35" ht="9.75" customHeight="1">
      <c r="A30" s="4"/>
      <c r="B30" s="272"/>
      <c r="C30" s="717" t="s">
        <v>78</v>
      </c>
      <c r="D30" s="18"/>
      <c r="E30" s="647"/>
      <c r="F30" s="647"/>
      <c r="G30" s="647"/>
      <c r="H30" s="647"/>
      <c r="I30" s="647"/>
      <c r="J30" s="647"/>
      <c r="K30" s="647"/>
      <c r="L30" s="647"/>
      <c r="M30" s="647"/>
      <c r="N30" s="647"/>
      <c r="O30" s="647"/>
      <c r="P30" s="647"/>
      <c r="Q30" s="650"/>
      <c r="R30" s="718"/>
      <c r="S30" s="4"/>
      <c r="U30" s="643"/>
      <c r="V30" s="643"/>
      <c r="W30" s="643"/>
      <c r="X30" s="643"/>
      <c r="Y30" s="643"/>
      <c r="Z30" s="643"/>
      <c r="AA30" s="643"/>
      <c r="AB30" s="643"/>
      <c r="AC30" s="643"/>
      <c r="AD30" s="643"/>
    </row>
    <row r="31" spans="1:35" ht="15" customHeight="1">
      <c r="A31" s="4"/>
      <c r="B31" s="272"/>
      <c r="C31" s="1613" t="s">
        <v>68</v>
      </c>
      <c r="D31" s="1613"/>
      <c r="E31" s="632">
        <v>11612</v>
      </c>
      <c r="F31" s="633">
        <v>15790</v>
      </c>
      <c r="G31" s="633">
        <v>14947</v>
      </c>
      <c r="H31" s="633">
        <v>12541</v>
      </c>
      <c r="I31" s="633">
        <v>10817</v>
      </c>
      <c r="J31" s="633">
        <v>14359</v>
      </c>
      <c r="K31" s="633">
        <v>13477</v>
      </c>
      <c r="L31" s="633">
        <v>15215</v>
      </c>
      <c r="M31" s="633">
        <v>14123</v>
      </c>
      <c r="N31" s="633">
        <v>15643</v>
      </c>
      <c r="O31" s="633">
        <v>13658</v>
      </c>
      <c r="P31" s="633">
        <v>14048</v>
      </c>
      <c r="Q31" s="633">
        <v>10402</v>
      </c>
      <c r="R31" s="718"/>
      <c r="S31" s="4"/>
      <c r="V31" s="643"/>
    </row>
    <row r="32" spans="1:35" ht="12" customHeight="1">
      <c r="A32" s="4"/>
      <c r="B32" s="272"/>
      <c r="C32" s="554"/>
      <c r="D32" s="543" t="s">
        <v>201</v>
      </c>
      <c r="E32" s="185">
        <v>3738</v>
      </c>
      <c r="F32" s="196">
        <v>6988</v>
      </c>
      <c r="G32" s="196">
        <v>6738</v>
      </c>
      <c r="H32" s="196">
        <v>5185</v>
      </c>
      <c r="I32" s="196">
        <v>4353</v>
      </c>
      <c r="J32" s="196">
        <v>5947</v>
      </c>
      <c r="K32" s="196">
        <v>5902</v>
      </c>
      <c r="L32" s="196">
        <v>5697</v>
      </c>
      <c r="M32" s="196">
        <v>5096</v>
      </c>
      <c r="N32" s="196">
        <v>5873</v>
      </c>
      <c r="O32" s="196">
        <v>5068</v>
      </c>
      <c r="P32" s="196">
        <v>5277</v>
      </c>
      <c r="Q32" s="196">
        <v>3188</v>
      </c>
      <c r="R32" s="718"/>
      <c r="S32" s="4"/>
      <c r="V32" s="643"/>
    </row>
    <row r="33" spans="1:22" ht="12" customHeight="1">
      <c r="A33" s="4"/>
      <c r="B33" s="272"/>
      <c r="C33" s="554"/>
      <c r="D33" s="543" t="s">
        <v>202</v>
      </c>
      <c r="E33" s="185">
        <v>4278</v>
      </c>
      <c r="F33" s="196">
        <v>4431</v>
      </c>
      <c r="G33" s="196">
        <v>3934</v>
      </c>
      <c r="H33" s="196">
        <v>3581</v>
      </c>
      <c r="I33" s="196">
        <v>3133</v>
      </c>
      <c r="J33" s="196">
        <v>4581</v>
      </c>
      <c r="K33" s="196">
        <v>3537</v>
      </c>
      <c r="L33" s="196">
        <v>4380</v>
      </c>
      <c r="M33" s="196">
        <v>3914</v>
      </c>
      <c r="N33" s="196">
        <v>4327</v>
      </c>
      <c r="O33" s="196">
        <v>4070</v>
      </c>
      <c r="P33" s="196">
        <v>4344</v>
      </c>
      <c r="Q33" s="196">
        <v>3766</v>
      </c>
      <c r="R33" s="718"/>
      <c r="S33" s="4"/>
      <c r="V33" s="643"/>
    </row>
    <row r="34" spans="1:22" ht="12" customHeight="1">
      <c r="A34" s="4"/>
      <c r="B34" s="272"/>
      <c r="C34" s="554"/>
      <c r="D34" s="543" t="s">
        <v>59</v>
      </c>
      <c r="E34" s="185">
        <v>1617</v>
      </c>
      <c r="F34" s="196">
        <v>2501</v>
      </c>
      <c r="G34" s="196">
        <v>2301</v>
      </c>
      <c r="H34" s="196">
        <v>1745</v>
      </c>
      <c r="I34" s="196">
        <v>1809</v>
      </c>
      <c r="J34" s="196">
        <v>2074</v>
      </c>
      <c r="K34" s="196">
        <v>1774</v>
      </c>
      <c r="L34" s="196">
        <v>2173</v>
      </c>
      <c r="M34" s="196">
        <v>1934</v>
      </c>
      <c r="N34" s="196">
        <v>2122</v>
      </c>
      <c r="O34" s="196">
        <v>1832</v>
      </c>
      <c r="P34" s="196">
        <v>2141</v>
      </c>
      <c r="Q34" s="196">
        <v>1635</v>
      </c>
      <c r="R34" s="718"/>
      <c r="S34" s="4"/>
      <c r="V34" s="643"/>
    </row>
    <row r="35" spans="1:22" ht="12" customHeight="1">
      <c r="A35" s="4"/>
      <c r="B35" s="272"/>
      <c r="C35" s="554"/>
      <c r="D35" s="543" t="s">
        <v>204</v>
      </c>
      <c r="E35" s="185">
        <v>1267</v>
      </c>
      <c r="F35" s="196">
        <v>1230</v>
      </c>
      <c r="G35" s="196">
        <v>1045</v>
      </c>
      <c r="H35" s="196">
        <v>1403</v>
      </c>
      <c r="I35" s="196">
        <v>1050</v>
      </c>
      <c r="J35" s="196">
        <v>1035</v>
      </c>
      <c r="K35" s="196">
        <v>1232</v>
      </c>
      <c r="L35" s="196">
        <v>1426</v>
      </c>
      <c r="M35" s="196">
        <v>1255</v>
      </c>
      <c r="N35" s="196">
        <v>1481</v>
      </c>
      <c r="O35" s="196">
        <v>1310</v>
      </c>
      <c r="P35" s="196">
        <v>1182</v>
      </c>
      <c r="Q35" s="196">
        <v>1153</v>
      </c>
      <c r="R35" s="718"/>
      <c r="S35" s="4"/>
      <c r="V35" s="643"/>
    </row>
    <row r="36" spans="1:22" ht="12" customHeight="1">
      <c r="A36" s="4"/>
      <c r="B36" s="272"/>
      <c r="C36" s="554"/>
      <c r="D36" s="543" t="s">
        <v>205</v>
      </c>
      <c r="E36" s="185">
        <v>413</v>
      </c>
      <c r="F36" s="196">
        <v>441</v>
      </c>
      <c r="G36" s="196">
        <v>680</v>
      </c>
      <c r="H36" s="196">
        <v>366</v>
      </c>
      <c r="I36" s="196">
        <v>319</v>
      </c>
      <c r="J36" s="196">
        <v>509</v>
      </c>
      <c r="K36" s="196">
        <v>719</v>
      </c>
      <c r="L36" s="196">
        <v>1261</v>
      </c>
      <c r="M36" s="196">
        <v>1632</v>
      </c>
      <c r="N36" s="196">
        <v>1452</v>
      </c>
      <c r="O36" s="196">
        <v>1050</v>
      </c>
      <c r="P36" s="196">
        <v>778</v>
      </c>
      <c r="Q36" s="196">
        <v>438</v>
      </c>
      <c r="R36" s="718"/>
      <c r="S36" s="4"/>
      <c r="V36" s="643"/>
    </row>
    <row r="37" spans="1:22" ht="12" customHeight="1">
      <c r="A37" s="4"/>
      <c r="B37" s="272"/>
      <c r="C37" s="554"/>
      <c r="D37" s="543" t="s">
        <v>141</v>
      </c>
      <c r="E37" s="185">
        <v>226</v>
      </c>
      <c r="F37" s="196">
        <v>47</v>
      </c>
      <c r="G37" s="196">
        <v>83</v>
      </c>
      <c r="H37" s="196">
        <v>71</v>
      </c>
      <c r="I37" s="196">
        <v>41</v>
      </c>
      <c r="J37" s="196">
        <v>71</v>
      </c>
      <c r="K37" s="196">
        <v>123</v>
      </c>
      <c r="L37" s="196">
        <v>95</v>
      </c>
      <c r="M37" s="196">
        <v>133</v>
      </c>
      <c r="N37" s="196">
        <v>167</v>
      </c>
      <c r="O37" s="196">
        <v>126</v>
      </c>
      <c r="P37" s="196">
        <v>163</v>
      </c>
      <c r="Q37" s="196">
        <v>90</v>
      </c>
      <c r="R37" s="718"/>
      <c r="S37" s="4"/>
      <c r="V37" s="643"/>
    </row>
    <row r="38" spans="1:22" ht="12" customHeight="1">
      <c r="A38" s="4"/>
      <c r="B38" s="272"/>
      <c r="C38" s="554"/>
      <c r="D38" s="543" t="s">
        <v>142</v>
      </c>
      <c r="E38" s="185">
        <v>73</v>
      </c>
      <c r="F38" s="196">
        <v>152</v>
      </c>
      <c r="G38" s="196">
        <v>166</v>
      </c>
      <c r="H38" s="196">
        <v>190</v>
      </c>
      <c r="I38" s="196">
        <v>112</v>
      </c>
      <c r="J38" s="196">
        <v>142</v>
      </c>
      <c r="K38" s="196">
        <v>190</v>
      </c>
      <c r="L38" s="196">
        <v>183</v>
      </c>
      <c r="M38" s="196">
        <v>159</v>
      </c>
      <c r="N38" s="196">
        <v>221</v>
      </c>
      <c r="O38" s="196">
        <v>202</v>
      </c>
      <c r="P38" s="196">
        <v>163</v>
      </c>
      <c r="Q38" s="196">
        <v>132</v>
      </c>
      <c r="R38" s="718"/>
      <c r="S38" s="4"/>
      <c r="V38" s="643"/>
    </row>
    <row r="39" spans="1:22" ht="15" customHeight="1">
      <c r="A39" s="4"/>
      <c r="B39" s="272"/>
      <c r="C39" s="554"/>
      <c r="D39" s="549" t="s">
        <v>377</v>
      </c>
      <c r="E39" s="196">
        <v>448</v>
      </c>
      <c r="F39" s="196">
        <v>560</v>
      </c>
      <c r="G39" s="196">
        <v>866</v>
      </c>
      <c r="H39" s="196">
        <v>838</v>
      </c>
      <c r="I39" s="196">
        <v>711</v>
      </c>
      <c r="J39" s="196">
        <v>545</v>
      </c>
      <c r="K39" s="196">
        <v>487</v>
      </c>
      <c r="L39" s="196">
        <v>999</v>
      </c>
      <c r="M39" s="196">
        <v>883</v>
      </c>
      <c r="N39" s="196">
        <v>868</v>
      </c>
      <c r="O39" s="196">
        <v>547</v>
      </c>
      <c r="P39" s="196">
        <v>553</v>
      </c>
      <c r="Q39" s="196">
        <v>647</v>
      </c>
      <c r="R39" s="718"/>
      <c r="S39" s="4"/>
      <c r="V39" s="643"/>
    </row>
    <row r="40" spans="1:22" ht="12" customHeight="1">
      <c r="A40" s="4"/>
      <c r="B40" s="272"/>
      <c r="C40" s="554"/>
      <c r="D40" s="549" t="s">
        <v>229</v>
      </c>
      <c r="E40" s="196">
        <v>3297</v>
      </c>
      <c r="F40" s="196">
        <v>5321</v>
      </c>
      <c r="G40" s="196">
        <v>4800</v>
      </c>
      <c r="H40" s="196">
        <v>4210</v>
      </c>
      <c r="I40" s="196">
        <v>3282</v>
      </c>
      <c r="J40" s="196">
        <v>4008</v>
      </c>
      <c r="K40" s="196">
        <v>3891</v>
      </c>
      <c r="L40" s="196">
        <v>4585</v>
      </c>
      <c r="M40" s="196">
        <v>3939</v>
      </c>
      <c r="N40" s="196">
        <v>4814</v>
      </c>
      <c r="O40" s="196">
        <v>4033</v>
      </c>
      <c r="P40" s="196">
        <v>4240</v>
      </c>
      <c r="Q40" s="196">
        <v>2570</v>
      </c>
      <c r="R40" s="718"/>
      <c r="S40" s="4"/>
      <c r="V40" s="643"/>
    </row>
    <row r="41" spans="1:22" ht="12" customHeight="1">
      <c r="A41" s="4"/>
      <c r="B41" s="272"/>
      <c r="C41" s="554"/>
      <c r="D41" s="549" t="s">
        <v>177</v>
      </c>
      <c r="E41" s="196">
        <v>7794</v>
      </c>
      <c r="F41" s="196">
        <v>9906</v>
      </c>
      <c r="G41" s="196">
        <v>9281</v>
      </c>
      <c r="H41" s="196">
        <v>7493</v>
      </c>
      <c r="I41" s="196">
        <v>6824</v>
      </c>
      <c r="J41" s="196">
        <v>9806</v>
      </c>
      <c r="K41" s="196">
        <v>9099</v>
      </c>
      <c r="L41" s="196">
        <v>9631</v>
      </c>
      <c r="M41" s="196">
        <v>9299</v>
      </c>
      <c r="N41" s="196">
        <v>9961</v>
      </c>
      <c r="O41" s="196">
        <v>9078</v>
      </c>
      <c r="P41" s="196">
        <v>9255</v>
      </c>
      <c r="Q41" s="196">
        <v>7184</v>
      </c>
      <c r="R41" s="718"/>
      <c r="S41" s="4"/>
      <c r="V41" s="643"/>
    </row>
    <row r="42" spans="1:22" ht="11.25" customHeight="1">
      <c r="A42" s="4"/>
      <c r="B42" s="272"/>
      <c r="C42" s="554"/>
      <c r="D42" s="549" t="s">
        <v>230</v>
      </c>
      <c r="E42" s="902">
        <v>0</v>
      </c>
      <c r="F42" s="901">
        <v>3</v>
      </c>
      <c r="G42" s="901">
        <v>0</v>
      </c>
      <c r="H42" s="901">
        <v>0</v>
      </c>
      <c r="I42" s="901">
        <v>0</v>
      </c>
      <c r="J42" s="901">
        <v>0</v>
      </c>
      <c r="K42" s="901">
        <v>0</v>
      </c>
      <c r="L42" s="901">
        <v>0</v>
      </c>
      <c r="M42" s="901">
        <v>2</v>
      </c>
      <c r="N42" s="901">
        <v>0</v>
      </c>
      <c r="O42" s="901">
        <v>0</v>
      </c>
      <c r="P42" s="901">
        <v>0</v>
      </c>
      <c r="Q42" s="901">
        <v>1</v>
      </c>
      <c r="R42" s="718"/>
      <c r="S42" s="4"/>
      <c r="V42" s="643"/>
    </row>
    <row r="43" spans="1:22" ht="15" customHeight="1">
      <c r="A43" s="4"/>
      <c r="B43" s="272"/>
      <c r="C43" s="716" t="s">
        <v>319</v>
      </c>
      <c r="D43" s="716"/>
      <c r="E43" s="185"/>
      <c r="F43" s="185"/>
      <c r="G43" s="196"/>
      <c r="H43" s="196"/>
      <c r="I43" s="196"/>
      <c r="J43" s="196"/>
      <c r="K43" s="196"/>
      <c r="L43" s="196"/>
      <c r="M43" s="196"/>
      <c r="N43" s="196"/>
      <c r="O43" s="196"/>
      <c r="P43" s="196"/>
      <c r="Q43" s="196"/>
      <c r="R43" s="718"/>
      <c r="S43" s="4"/>
      <c r="V43" s="643"/>
    </row>
    <row r="44" spans="1:22" ht="12" customHeight="1">
      <c r="A44" s="4"/>
      <c r="B44" s="272"/>
      <c r="C44" s="554"/>
      <c r="D44" s="844" t="s">
        <v>655</v>
      </c>
      <c r="E44" s="185" t="s">
        <v>452</v>
      </c>
      <c r="F44" s="196" t="s">
        <v>452</v>
      </c>
      <c r="G44" s="196" t="s">
        <v>452</v>
      </c>
      <c r="H44" s="196" t="s">
        <v>452</v>
      </c>
      <c r="I44" s="196" t="s">
        <v>452</v>
      </c>
      <c r="J44" s="196">
        <v>1585</v>
      </c>
      <c r="K44" s="196">
        <v>949</v>
      </c>
      <c r="L44" s="196">
        <v>1399</v>
      </c>
      <c r="M44" s="196">
        <v>1338</v>
      </c>
      <c r="N44" s="196">
        <v>1236</v>
      </c>
      <c r="O44" s="196">
        <v>1217</v>
      </c>
      <c r="P44" s="196">
        <v>1176</v>
      </c>
      <c r="Q44" s="196">
        <v>1643</v>
      </c>
      <c r="R44" s="718"/>
      <c r="S44" s="4"/>
      <c r="V44" s="643"/>
    </row>
    <row r="45" spans="1:22" ht="12" customHeight="1">
      <c r="A45" s="4"/>
      <c r="B45" s="272"/>
      <c r="C45" s="554"/>
      <c r="D45" s="844" t="s">
        <v>659</v>
      </c>
      <c r="E45" s="185" t="s">
        <v>452</v>
      </c>
      <c r="F45" s="196" t="s">
        <v>452</v>
      </c>
      <c r="G45" s="196" t="s">
        <v>452</v>
      </c>
      <c r="H45" s="196" t="s">
        <v>452</v>
      </c>
      <c r="I45" s="196" t="s">
        <v>452</v>
      </c>
      <c r="J45" s="196">
        <v>1236</v>
      </c>
      <c r="K45" s="196">
        <v>999</v>
      </c>
      <c r="L45" s="196">
        <v>1310</v>
      </c>
      <c r="M45" s="196">
        <v>1619</v>
      </c>
      <c r="N45" s="196">
        <v>1882</v>
      </c>
      <c r="O45" s="196">
        <v>1509</v>
      </c>
      <c r="P45" s="196">
        <v>1447</v>
      </c>
      <c r="Q45" s="196">
        <v>826</v>
      </c>
      <c r="R45" s="718"/>
      <c r="S45" s="4"/>
      <c r="V45" s="643"/>
    </row>
    <row r="46" spans="1:22" ht="12" customHeight="1">
      <c r="A46" s="4"/>
      <c r="B46" s="272"/>
      <c r="C46" s="554"/>
      <c r="D46" s="844" t="s">
        <v>654</v>
      </c>
      <c r="E46" s="185" t="s">
        <v>452</v>
      </c>
      <c r="F46" s="196" t="s">
        <v>452</v>
      </c>
      <c r="G46" s="196" t="s">
        <v>452</v>
      </c>
      <c r="H46" s="196" t="s">
        <v>452</v>
      </c>
      <c r="I46" s="196" t="s">
        <v>452</v>
      </c>
      <c r="J46" s="196">
        <v>908</v>
      </c>
      <c r="K46" s="196">
        <v>2386</v>
      </c>
      <c r="L46" s="196">
        <v>1335</v>
      </c>
      <c r="M46" s="196">
        <v>1108</v>
      </c>
      <c r="N46" s="196">
        <v>1175</v>
      </c>
      <c r="O46" s="196">
        <v>1208</v>
      </c>
      <c r="P46" s="196">
        <v>1171</v>
      </c>
      <c r="Q46" s="196">
        <v>743</v>
      </c>
      <c r="R46" s="718"/>
      <c r="S46" s="4"/>
      <c r="V46" s="643"/>
    </row>
    <row r="47" spans="1:22" ht="12" customHeight="1">
      <c r="A47" s="4"/>
      <c r="B47" s="272"/>
      <c r="C47" s="554"/>
      <c r="D47" s="844" t="s">
        <v>660</v>
      </c>
      <c r="E47" s="185" t="s">
        <v>452</v>
      </c>
      <c r="F47" s="196" t="s">
        <v>452</v>
      </c>
      <c r="G47" s="196" t="s">
        <v>452</v>
      </c>
      <c r="H47" s="196" t="s">
        <v>452</v>
      </c>
      <c r="I47" s="196" t="s">
        <v>452</v>
      </c>
      <c r="J47" s="196">
        <v>1578</v>
      </c>
      <c r="K47" s="196">
        <v>1198</v>
      </c>
      <c r="L47" s="196">
        <v>1291</v>
      </c>
      <c r="M47" s="196">
        <v>1071</v>
      </c>
      <c r="N47" s="196">
        <v>1212</v>
      </c>
      <c r="O47" s="196">
        <v>904</v>
      </c>
      <c r="P47" s="196">
        <v>787</v>
      </c>
      <c r="Q47" s="196">
        <v>637</v>
      </c>
      <c r="R47" s="718"/>
      <c r="S47" s="4"/>
      <c r="V47" s="643"/>
    </row>
    <row r="48" spans="1:22" ht="12" customHeight="1">
      <c r="A48" s="4"/>
      <c r="B48" s="272"/>
      <c r="C48" s="554"/>
      <c r="D48" s="844" t="s">
        <v>656</v>
      </c>
      <c r="E48" s="185" t="s">
        <v>452</v>
      </c>
      <c r="F48" s="196" t="s">
        <v>452</v>
      </c>
      <c r="G48" s="196" t="s">
        <v>452</v>
      </c>
      <c r="H48" s="196" t="s">
        <v>452</v>
      </c>
      <c r="I48" s="196" t="s">
        <v>452</v>
      </c>
      <c r="J48" s="196">
        <v>451</v>
      </c>
      <c r="K48" s="196">
        <v>602</v>
      </c>
      <c r="L48" s="196">
        <v>685</v>
      </c>
      <c r="M48" s="196">
        <v>587</v>
      </c>
      <c r="N48" s="196">
        <v>843</v>
      </c>
      <c r="O48" s="196">
        <v>788</v>
      </c>
      <c r="P48" s="196">
        <v>824</v>
      </c>
      <c r="Q48" s="196">
        <v>546</v>
      </c>
      <c r="R48" s="718"/>
      <c r="S48" s="4"/>
      <c r="V48" s="643"/>
    </row>
    <row r="49" spans="1:22" ht="15" customHeight="1">
      <c r="A49" s="4"/>
      <c r="B49" s="272"/>
      <c r="C49" s="1613" t="s">
        <v>232</v>
      </c>
      <c r="D49" s="1613"/>
      <c r="E49" s="552">
        <f t="shared" ref="E49:P49" si="0">+E31/E8*100</f>
        <v>20</v>
      </c>
      <c r="F49" s="552">
        <f t="shared" si="0"/>
        <v>19.694172819796449</v>
      </c>
      <c r="G49" s="552">
        <f t="shared" si="0"/>
        <v>18.85081535104867</v>
      </c>
      <c r="H49" s="552">
        <f t="shared" si="0"/>
        <v>18.330775414748228</v>
      </c>
      <c r="I49" s="552">
        <f t="shared" si="0"/>
        <v>18.713561579848797</v>
      </c>
      <c r="J49" s="552">
        <f t="shared" si="0"/>
        <v>19.347058665013879</v>
      </c>
      <c r="K49" s="552">
        <f t="shared" si="0"/>
        <v>22.922796931607504</v>
      </c>
      <c r="L49" s="552">
        <f t="shared" si="0"/>
        <v>27.135723203138934</v>
      </c>
      <c r="M49" s="552">
        <f t="shared" si="0"/>
        <v>26.844196080667544</v>
      </c>
      <c r="N49" s="552">
        <f t="shared" si="0"/>
        <v>31.472949318954591</v>
      </c>
      <c r="O49" s="552">
        <f t="shared" si="0"/>
        <v>27.011312396171189</v>
      </c>
      <c r="P49" s="552">
        <f t="shared" si="0"/>
        <v>24.413471898786973</v>
      </c>
      <c r="Q49" s="552">
        <f>+Q31/Q8*100</f>
        <v>19.123432731551272</v>
      </c>
      <c r="R49" s="718"/>
      <c r="S49" s="4"/>
      <c r="V49" s="643"/>
    </row>
    <row r="50" spans="1:22" ht="11.25" customHeight="1" thickBot="1">
      <c r="A50" s="4"/>
      <c r="B50" s="272"/>
      <c r="C50" s="651"/>
      <c r="D50" s="718"/>
      <c r="E50" s="714"/>
      <c r="F50" s="714"/>
      <c r="G50" s="714"/>
      <c r="H50" s="714"/>
      <c r="I50" s="714"/>
      <c r="J50" s="714"/>
      <c r="K50" s="714"/>
      <c r="L50" s="714"/>
      <c r="M50" s="714"/>
      <c r="N50" s="714"/>
      <c r="O50" s="714"/>
      <c r="P50" s="714"/>
      <c r="Q50" s="628"/>
      <c r="R50" s="718"/>
      <c r="S50" s="4"/>
      <c r="V50" s="643"/>
    </row>
    <row r="51" spans="1:22" s="12" customFormat="1" ht="13.5" customHeight="1" thickBot="1">
      <c r="A51" s="11"/>
      <c r="B51" s="271"/>
      <c r="C51" s="465" t="s">
        <v>233</v>
      </c>
      <c r="D51" s="630"/>
      <c r="E51" s="648"/>
      <c r="F51" s="648"/>
      <c r="G51" s="648"/>
      <c r="H51" s="648"/>
      <c r="I51" s="648"/>
      <c r="J51" s="648"/>
      <c r="K51" s="648"/>
      <c r="L51" s="648"/>
      <c r="M51" s="648"/>
      <c r="N51" s="648"/>
      <c r="O51" s="648"/>
      <c r="P51" s="648"/>
      <c r="Q51" s="649"/>
      <c r="R51" s="718"/>
      <c r="S51" s="11"/>
      <c r="T51" s="125"/>
      <c r="U51" s="125"/>
      <c r="V51" s="643"/>
    </row>
    <row r="52" spans="1:22" ht="9.75" customHeight="1">
      <c r="A52" s="4"/>
      <c r="B52" s="272"/>
      <c r="C52" s="717" t="s">
        <v>78</v>
      </c>
      <c r="D52" s="652"/>
      <c r="E52" s="647"/>
      <c r="F52" s="647"/>
      <c r="G52" s="647"/>
      <c r="H52" s="647"/>
      <c r="I52" s="647"/>
      <c r="J52" s="647"/>
      <c r="K52" s="647"/>
      <c r="L52" s="647"/>
      <c r="M52" s="647"/>
      <c r="N52" s="647"/>
      <c r="O52" s="647"/>
      <c r="P52" s="647"/>
      <c r="Q52" s="650"/>
      <c r="R52" s="718"/>
      <c r="S52" s="4"/>
      <c r="V52" s="643"/>
    </row>
    <row r="53" spans="1:22" ht="15" customHeight="1">
      <c r="A53" s="4"/>
      <c r="B53" s="272"/>
      <c r="C53" s="1613" t="s">
        <v>68</v>
      </c>
      <c r="D53" s="1613"/>
      <c r="E53" s="632">
        <v>7301</v>
      </c>
      <c r="F53" s="633">
        <v>9260</v>
      </c>
      <c r="G53" s="633">
        <v>8610</v>
      </c>
      <c r="H53" s="633">
        <v>8022</v>
      </c>
      <c r="I53" s="633">
        <v>5961</v>
      </c>
      <c r="J53" s="633">
        <v>9415</v>
      </c>
      <c r="K53" s="633">
        <v>7426</v>
      </c>
      <c r="L53" s="633">
        <v>8692</v>
      </c>
      <c r="M53" s="633">
        <v>9457</v>
      </c>
      <c r="N53" s="633">
        <v>9704</v>
      </c>
      <c r="O53" s="633">
        <v>8675</v>
      </c>
      <c r="P53" s="633">
        <v>8783</v>
      </c>
      <c r="Q53" s="633">
        <v>6931</v>
      </c>
      <c r="R53" s="718"/>
      <c r="S53" s="4"/>
      <c r="V53" s="643"/>
    </row>
    <row r="54" spans="1:22" ht="11.25" customHeight="1">
      <c r="A54" s="4"/>
      <c r="B54" s="272"/>
      <c r="C54" s="554"/>
      <c r="D54" s="126" t="s">
        <v>377</v>
      </c>
      <c r="E54" s="186">
        <v>399</v>
      </c>
      <c r="F54" s="215">
        <v>355</v>
      </c>
      <c r="G54" s="215">
        <v>339</v>
      </c>
      <c r="H54" s="215">
        <v>535</v>
      </c>
      <c r="I54" s="196">
        <v>240</v>
      </c>
      <c r="J54" s="196">
        <v>299</v>
      </c>
      <c r="K54" s="196">
        <v>271</v>
      </c>
      <c r="L54" s="196">
        <v>438</v>
      </c>
      <c r="M54" s="196">
        <v>924</v>
      </c>
      <c r="N54" s="196">
        <v>621</v>
      </c>
      <c r="O54" s="196">
        <v>384</v>
      </c>
      <c r="P54" s="196">
        <v>328</v>
      </c>
      <c r="Q54" s="196">
        <v>406</v>
      </c>
      <c r="R54" s="718"/>
      <c r="S54" s="4"/>
      <c r="V54" s="643"/>
    </row>
    <row r="55" spans="1:22" ht="11.25" customHeight="1">
      <c r="A55" s="4"/>
      <c r="B55" s="272"/>
      <c r="C55" s="554"/>
      <c r="D55" s="126" t="s">
        <v>229</v>
      </c>
      <c r="E55" s="186">
        <v>1785</v>
      </c>
      <c r="F55" s="215">
        <v>2642</v>
      </c>
      <c r="G55" s="215">
        <v>2699</v>
      </c>
      <c r="H55" s="215">
        <v>2504</v>
      </c>
      <c r="I55" s="196">
        <v>1711</v>
      </c>
      <c r="J55" s="196">
        <v>2409</v>
      </c>
      <c r="K55" s="196">
        <v>2326</v>
      </c>
      <c r="L55" s="196">
        <v>2646</v>
      </c>
      <c r="M55" s="196">
        <v>2490</v>
      </c>
      <c r="N55" s="196">
        <v>2828</v>
      </c>
      <c r="O55" s="196">
        <v>2392</v>
      </c>
      <c r="P55" s="196">
        <v>2346</v>
      </c>
      <c r="Q55" s="196">
        <v>1558</v>
      </c>
      <c r="R55" s="718"/>
      <c r="S55" s="4"/>
      <c r="V55" s="643"/>
    </row>
    <row r="56" spans="1:22" ht="11.25" customHeight="1">
      <c r="A56" s="4"/>
      <c r="B56" s="272"/>
      <c r="C56" s="554"/>
      <c r="D56" s="126" t="s">
        <v>177</v>
      </c>
      <c r="E56" s="186">
        <v>5117</v>
      </c>
      <c r="F56" s="215">
        <v>6263</v>
      </c>
      <c r="G56" s="215">
        <v>5572</v>
      </c>
      <c r="H56" s="215">
        <v>4983</v>
      </c>
      <c r="I56" s="196">
        <v>4010</v>
      </c>
      <c r="J56" s="196">
        <v>6707</v>
      </c>
      <c r="K56" s="196">
        <v>4829</v>
      </c>
      <c r="L56" s="196">
        <v>5608</v>
      </c>
      <c r="M56" s="196">
        <v>6043</v>
      </c>
      <c r="N56" s="196">
        <v>6254</v>
      </c>
      <c r="O56" s="196">
        <v>5899</v>
      </c>
      <c r="P56" s="196">
        <v>6109</v>
      </c>
      <c r="Q56" s="196">
        <v>4967</v>
      </c>
      <c r="R56" s="718"/>
      <c r="S56" s="4"/>
      <c r="V56" s="643"/>
    </row>
    <row r="57" spans="1:22" ht="11.25" customHeight="1">
      <c r="A57" s="4"/>
      <c r="B57" s="272"/>
      <c r="C57" s="554"/>
      <c r="D57" s="126" t="s">
        <v>230</v>
      </c>
      <c r="E57" s="902">
        <v>0</v>
      </c>
      <c r="F57" s="901">
        <v>0</v>
      </c>
      <c r="G57" s="901">
        <v>0</v>
      </c>
      <c r="H57" s="901">
        <v>0</v>
      </c>
      <c r="I57" s="901">
        <v>0</v>
      </c>
      <c r="J57" s="901">
        <v>0</v>
      </c>
      <c r="K57" s="901">
        <v>0</v>
      </c>
      <c r="L57" s="901">
        <v>0</v>
      </c>
      <c r="M57" s="901">
        <v>0</v>
      </c>
      <c r="N57" s="901">
        <v>1</v>
      </c>
      <c r="O57" s="901">
        <v>0</v>
      </c>
      <c r="P57" s="901">
        <v>0</v>
      </c>
      <c r="Q57" s="901">
        <v>0</v>
      </c>
      <c r="R57" s="718"/>
      <c r="S57" s="4"/>
      <c r="V57" s="643"/>
    </row>
    <row r="58" spans="1:22" ht="12.75" hidden="1" customHeight="1">
      <c r="A58" s="4"/>
      <c r="B58" s="272"/>
      <c r="C58" s="554"/>
      <c r="D58" s="249" t="s">
        <v>201</v>
      </c>
      <c r="E58" s="185">
        <v>1941</v>
      </c>
      <c r="F58" s="196">
        <v>3459</v>
      </c>
      <c r="G58" s="196">
        <v>3445</v>
      </c>
      <c r="H58" s="196">
        <v>3138</v>
      </c>
      <c r="I58" s="196">
        <v>2306</v>
      </c>
      <c r="J58" s="196">
        <v>3253</v>
      </c>
      <c r="K58" s="196">
        <v>2767</v>
      </c>
      <c r="L58" s="196">
        <v>2990</v>
      </c>
      <c r="M58" s="196">
        <v>3123</v>
      </c>
      <c r="N58" s="196">
        <v>3163</v>
      </c>
      <c r="O58" s="196">
        <v>2857</v>
      </c>
      <c r="P58" s="196">
        <v>2730</v>
      </c>
      <c r="Q58" s="196">
        <v>1694</v>
      </c>
      <c r="R58" s="718"/>
      <c r="S58" s="4"/>
      <c r="V58" s="643"/>
    </row>
    <row r="59" spans="1:22" ht="12.75" hidden="1" customHeight="1">
      <c r="A59" s="4"/>
      <c r="B59" s="272"/>
      <c r="C59" s="554"/>
      <c r="D59" s="249" t="s">
        <v>202</v>
      </c>
      <c r="E59" s="185">
        <v>2988</v>
      </c>
      <c r="F59" s="196">
        <v>3303</v>
      </c>
      <c r="G59" s="196">
        <v>2855</v>
      </c>
      <c r="H59" s="196">
        <v>2495</v>
      </c>
      <c r="I59" s="196">
        <v>1965</v>
      </c>
      <c r="J59" s="196">
        <v>3579</v>
      </c>
      <c r="K59" s="196">
        <v>2472</v>
      </c>
      <c r="L59" s="196">
        <v>2862</v>
      </c>
      <c r="M59" s="196">
        <v>2930</v>
      </c>
      <c r="N59" s="196">
        <v>3056</v>
      </c>
      <c r="O59" s="196">
        <v>2958</v>
      </c>
      <c r="P59" s="196">
        <v>3168</v>
      </c>
      <c r="Q59" s="196">
        <v>3005</v>
      </c>
      <c r="R59" s="718"/>
      <c r="S59" s="4"/>
      <c r="V59" s="643"/>
    </row>
    <row r="60" spans="1:22" ht="12.75" hidden="1" customHeight="1">
      <c r="A60" s="4"/>
      <c r="B60" s="272"/>
      <c r="C60" s="554"/>
      <c r="D60" s="249" t="s">
        <v>59</v>
      </c>
      <c r="E60" s="185">
        <v>856</v>
      </c>
      <c r="F60" s="196">
        <v>1061</v>
      </c>
      <c r="G60" s="196">
        <v>1070</v>
      </c>
      <c r="H60" s="196">
        <v>955</v>
      </c>
      <c r="I60" s="196">
        <v>770</v>
      </c>
      <c r="J60" s="196">
        <v>1257</v>
      </c>
      <c r="K60" s="196">
        <v>973</v>
      </c>
      <c r="L60" s="196">
        <v>1028</v>
      </c>
      <c r="M60" s="196">
        <v>1102</v>
      </c>
      <c r="N60" s="196">
        <v>1076</v>
      </c>
      <c r="O60" s="196">
        <v>990</v>
      </c>
      <c r="P60" s="196">
        <v>1141</v>
      </c>
      <c r="Q60" s="196">
        <v>902</v>
      </c>
      <c r="R60" s="718"/>
      <c r="S60" s="4"/>
      <c r="V60" s="643"/>
    </row>
    <row r="61" spans="1:22" ht="12.75" hidden="1" customHeight="1">
      <c r="A61" s="4"/>
      <c r="B61" s="272"/>
      <c r="C61" s="554"/>
      <c r="D61" s="249" t="s">
        <v>204</v>
      </c>
      <c r="E61" s="185">
        <v>1059</v>
      </c>
      <c r="F61" s="196">
        <v>1019</v>
      </c>
      <c r="G61" s="196">
        <v>826</v>
      </c>
      <c r="H61" s="196">
        <v>982</v>
      </c>
      <c r="I61" s="196">
        <v>574</v>
      </c>
      <c r="J61" s="196">
        <v>817</v>
      </c>
      <c r="K61" s="196">
        <v>676</v>
      </c>
      <c r="L61" s="196">
        <v>1000</v>
      </c>
      <c r="M61" s="196">
        <v>1006</v>
      </c>
      <c r="N61" s="196">
        <v>1041</v>
      </c>
      <c r="O61" s="196">
        <v>864</v>
      </c>
      <c r="P61" s="196">
        <v>853</v>
      </c>
      <c r="Q61" s="196">
        <v>866</v>
      </c>
      <c r="R61" s="718"/>
      <c r="S61" s="4"/>
      <c r="V61" s="643"/>
    </row>
    <row r="62" spans="1:22" ht="12.75" hidden="1" customHeight="1">
      <c r="A62" s="4"/>
      <c r="B62" s="272"/>
      <c r="C62" s="554"/>
      <c r="D62" s="249" t="s">
        <v>205</v>
      </c>
      <c r="E62" s="185">
        <v>319</v>
      </c>
      <c r="F62" s="196">
        <v>260</v>
      </c>
      <c r="G62" s="196">
        <v>218</v>
      </c>
      <c r="H62" s="196">
        <v>272</v>
      </c>
      <c r="I62" s="196">
        <v>256</v>
      </c>
      <c r="J62" s="196">
        <v>329</v>
      </c>
      <c r="K62" s="196">
        <v>375</v>
      </c>
      <c r="L62" s="196">
        <v>658</v>
      </c>
      <c r="M62" s="196">
        <v>1101</v>
      </c>
      <c r="N62" s="196">
        <v>1107</v>
      </c>
      <c r="O62" s="196">
        <v>767</v>
      </c>
      <c r="P62" s="196">
        <v>627</v>
      </c>
      <c r="Q62" s="196">
        <v>298</v>
      </c>
      <c r="R62" s="718"/>
      <c r="S62" s="4"/>
      <c r="V62" s="643"/>
    </row>
    <row r="63" spans="1:22" ht="12.75" hidden="1" customHeight="1">
      <c r="A63" s="4"/>
      <c r="B63" s="272"/>
      <c r="C63" s="554"/>
      <c r="D63" s="249" t="s">
        <v>141</v>
      </c>
      <c r="E63" s="185">
        <v>56</v>
      </c>
      <c r="F63" s="196">
        <v>46</v>
      </c>
      <c r="G63" s="196">
        <v>51</v>
      </c>
      <c r="H63" s="196">
        <v>58</v>
      </c>
      <c r="I63" s="196">
        <v>38</v>
      </c>
      <c r="J63" s="196">
        <v>57</v>
      </c>
      <c r="K63" s="196">
        <v>55</v>
      </c>
      <c r="L63" s="196">
        <v>52</v>
      </c>
      <c r="M63" s="196">
        <v>94</v>
      </c>
      <c r="N63" s="196">
        <v>118</v>
      </c>
      <c r="O63" s="196">
        <v>113</v>
      </c>
      <c r="P63" s="196">
        <v>131</v>
      </c>
      <c r="Q63" s="196">
        <v>85</v>
      </c>
      <c r="R63" s="718"/>
      <c r="S63" s="4"/>
      <c r="V63" s="643"/>
    </row>
    <row r="64" spans="1:22" ht="12.75" hidden="1" customHeight="1">
      <c r="A64" s="4"/>
      <c r="B64" s="272"/>
      <c r="C64" s="554"/>
      <c r="D64" s="249" t="s">
        <v>142</v>
      </c>
      <c r="E64" s="185">
        <v>82</v>
      </c>
      <c r="F64" s="196">
        <v>112</v>
      </c>
      <c r="G64" s="196">
        <v>145</v>
      </c>
      <c r="H64" s="196">
        <v>122</v>
      </c>
      <c r="I64" s="196">
        <v>52</v>
      </c>
      <c r="J64" s="196">
        <v>123</v>
      </c>
      <c r="K64" s="196">
        <v>108</v>
      </c>
      <c r="L64" s="196">
        <v>102</v>
      </c>
      <c r="M64" s="196">
        <v>102</v>
      </c>
      <c r="N64" s="196">
        <v>143</v>
      </c>
      <c r="O64" s="196">
        <v>126</v>
      </c>
      <c r="P64" s="196">
        <v>133</v>
      </c>
      <c r="Q64" s="196">
        <v>81</v>
      </c>
      <c r="R64" s="718"/>
      <c r="S64" s="4"/>
      <c r="V64" s="643"/>
    </row>
    <row r="65" spans="1:24" ht="15" customHeight="1">
      <c r="A65" s="4"/>
      <c r="B65" s="272"/>
      <c r="C65" s="1613" t="s">
        <v>234</v>
      </c>
      <c r="D65" s="1613"/>
      <c r="E65" s="552">
        <f t="shared" ref="E65:P65" si="1">+E53/E31*100</f>
        <v>62.874612469858768</v>
      </c>
      <c r="F65" s="552">
        <f t="shared" si="1"/>
        <v>58.64471184293857</v>
      </c>
      <c r="G65" s="552">
        <f t="shared" si="1"/>
        <v>57.603532481434407</v>
      </c>
      <c r="H65" s="552">
        <f t="shared" si="1"/>
        <v>63.966190893868117</v>
      </c>
      <c r="I65" s="552">
        <f t="shared" si="1"/>
        <v>55.107700841268368</v>
      </c>
      <c r="J65" s="552">
        <f t="shared" si="1"/>
        <v>65.568632913155511</v>
      </c>
      <c r="K65" s="552">
        <f t="shared" si="1"/>
        <v>55.101283668472213</v>
      </c>
      <c r="L65" s="552">
        <f t="shared" si="1"/>
        <v>57.127834373973052</v>
      </c>
      <c r="M65" s="552">
        <f t="shared" si="1"/>
        <v>66.961693691142116</v>
      </c>
      <c r="N65" s="552">
        <f t="shared" si="1"/>
        <v>62.034136674550922</v>
      </c>
      <c r="O65" s="552">
        <f t="shared" si="1"/>
        <v>63.515888124176314</v>
      </c>
      <c r="P65" s="552">
        <f t="shared" si="1"/>
        <v>62.521355353075172</v>
      </c>
      <c r="Q65" s="552">
        <f>+Q53/Q31*100</f>
        <v>66.631417035185535</v>
      </c>
      <c r="R65" s="718"/>
      <c r="S65" s="4"/>
      <c r="V65" s="643"/>
    </row>
    <row r="66" spans="1:24" ht="11.25" customHeight="1">
      <c r="A66" s="4"/>
      <c r="B66" s="272"/>
      <c r="C66" s="554"/>
      <c r="D66" s="543" t="s">
        <v>201</v>
      </c>
      <c r="E66" s="216">
        <f t="shared" ref="E66:P72" si="2">+E58/E32*100</f>
        <v>51.926163723916531</v>
      </c>
      <c r="F66" s="216">
        <f t="shared" si="2"/>
        <v>49.499141385231823</v>
      </c>
      <c r="G66" s="216">
        <f t="shared" si="2"/>
        <v>51.127931136835855</v>
      </c>
      <c r="H66" s="216">
        <f t="shared" si="2"/>
        <v>60.520732883317265</v>
      </c>
      <c r="I66" s="216">
        <f t="shared" si="2"/>
        <v>52.974959797840569</v>
      </c>
      <c r="J66" s="216">
        <f t="shared" si="2"/>
        <v>54.699848663191531</v>
      </c>
      <c r="K66" s="216">
        <f t="shared" si="2"/>
        <v>46.882412741443581</v>
      </c>
      <c r="L66" s="216">
        <f t="shared" si="2"/>
        <v>52.483763384237314</v>
      </c>
      <c r="M66" s="216">
        <f t="shared" si="2"/>
        <v>61.283359497645208</v>
      </c>
      <c r="N66" s="216">
        <f t="shared" si="2"/>
        <v>53.856632044951468</v>
      </c>
      <c r="O66" s="216">
        <f t="shared" si="2"/>
        <v>56.373322809786899</v>
      </c>
      <c r="P66" s="216">
        <f t="shared" si="2"/>
        <v>51.733939738487777</v>
      </c>
      <c r="Q66" s="216">
        <f>+Q58/Q32*100</f>
        <v>53.136762860727728</v>
      </c>
      <c r="R66" s="718"/>
      <c r="S66" s="187"/>
      <c r="V66" s="643"/>
    </row>
    <row r="67" spans="1:24" ht="11.25" customHeight="1">
      <c r="A67" s="4"/>
      <c r="B67" s="272"/>
      <c r="C67" s="554"/>
      <c r="D67" s="543" t="s">
        <v>202</v>
      </c>
      <c r="E67" s="216">
        <f t="shared" si="2"/>
        <v>69.845722300140253</v>
      </c>
      <c r="F67" s="216">
        <f t="shared" si="2"/>
        <v>74.542992552471219</v>
      </c>
      <c r="G67" s="216">
        <f t="shared" si="2"/>
        <v>72.572445348246063</v>
      </c>
      <c r="H67" s="216">
        <f t="shared" si="2"/>
        <v>69.673275621334824</v>
      </c>
      <c r="I67" s="216">
        <f t="shared" si="2"/>
        <v>62.719438238110435</v>
      </c>
      <c r="J67" s="216">
        <f t="shared" si="2"/>
        <v>78.127046496398165</v>
      </c>
      <c r="K67" s="216">
        <f t="shared" si="2"/>
        <v>69.889737065309589</v>
      </c>
      <c r="L67" s="216">
        <f t="shared" si="2"/>
        <v>65.342465753424662</v>
      </c>
      <c r="M67" s="216">
        <f t="shared" si="2"/>
        <v>74.859478794072558</v>
      </c>
      <c r="N67" s="216">
        <f t="shared" si="2"/>
        <v>70.6262999768893</v>
      </c>
      <c r="O67" s="216">
        <f t="shared" si="2"/>
        <v>72.678132678132684</v>
      </c>
      <c r="P67" s="216">
        <f t="shared" si="2"/>
        <v>72.928176795580114</v>
      </c>
      <c r="Q67" s="216">
        <f t="shared" ref="Q67:Q72" si="3">+Q59/Q33*100</f>
        <v>79.792883696229424</v>
      </c>
      <c r="R67" s="718"/>
      <c r="S67" s="187"/>
      <c r="V67" s="643"/>
    </row>
    <row r="68" spans="1:24" ht="11.25" customHeight="1">
      <c r="A68" s="4"/>
      <c r="B68" s="272"/>
      <c r="C68" s="554"/>
      <c r="D68" s="543" t="s">
        <v>59</v>
      </c>
      <c r="E68" s="216">
        <f t="shared" si="2"/>
        <v>52.937538651824369</v>
      </c>
      <c r="F68" s="216">
        <f t="shared" si="2"/>
        <v>42.423030787684922</v>
      </c>
      <c r="G68" s="216">
        <f t="shared" si="2"/>
        <v>46.501521077792262</v>
      </c>
      <c r="H68" s="216">
        <f t="shared" si="2"/>
        <v>54.727793696275072</v>
      </c>
      <c r="I68" s="216">
        <f t="shared" si="2"/>
        <v>42.564953012714206</v>
      </c>
      <c r="J68" s="216">
        <f t="shared" si="2"/>
        <v>60.607521697203467</v>
      </c>
      <c r="K68" s="216">
        <f t="shared" si="2"/>
        <v>54.847801578354009</v>
      </c>
      <c r="L68" s="216">
        <f t="shared" si="2"/>
        <v>47.307869305108149</v>
      </c>
      <c r="M68" s="216">
        <f t="shared" si="2"/>
        <v>56.980351602895553</v>
      </c>
      <c r="N68" s="216">
        <f t="shared" si="2"/>
        <v>50.706880301602261</v>
      </c>
      <c r="O68" s="216">
        <f t="shared" si="2"/>
        <v>54.039301310043662</v>
      </c>
      <c r="P68" s="216">
        <f t="shared" si="2"/>
        <v>53.292853806632415</v>
      </c>
      <c r="Q68" s="216">
        <f t="shared" si="3"/>
        <v>55.168195718654431</v>
      </c>
      <c r="R68" s="718"/>
      <c r="S68" s="187"/>
      <c r="V68" s="643"/>
    </row>
    <row r="69" spans="1:24" ht="11.25" customHeight="1">
      <c r="A69" s="4"/>
      <c r="B69" s="272"/>
      <c r="C69" s="554"/>
      <c r="D69" s="543" t="s">
        <v>204</v>
      </c>
      <c r="E69" s="216">
        <f t="shared" si="2"/>
        <v>83.583267561168114</v>
      </c>
      <c r="F69" s="216">
        <f t="shared" si="2"/>
        <v>82.845528455284551</v>
      </c>
      <c r="G69" s="216">
        <f t="shared" si="2"/>
        <v>79.043062200956939</v>
      </c>
      <c r="H69" s="216">
        <f t="shared" si="2"/>
        <v>69.99287241625089</v>
      </c>
      <c r="I69" s="216">
        <f t="shared" si="2"/>
        <v>54.666666666666664</v>
      </c>
      <c r="J69" s="216">
        <f t="shared" si="2"/>
        <v>78.937198067632849</v>
      </c>
      <c r="K69" s="216">
        <f t="shared" si="2"/>
        <v>54.870129870129873</v>
      </c>
      <c r="L69" s="216">
        <f t="shared" si="2"/>
        <v>70.126227208976161</v>
      </c>
      <c r="M69" s="216">
        <f t="shared" si="2"/>
        <v>80.15936254980079</v>
      </c>
      <c r="N69" s="216">
        <f t="shared" si="2"/>
        <v>70.290344361917619</v>
      </c>
      <c r="O69" s="216">
        <f t="shared" si="2"/>
        <v>65.954198473282446</v>
      </c>
      <c r="P69" s="216">
        <f t="shared" si="2"/>
        <v>72.165820642978005</v>
      </c>
      <c r="Q69" s="216">
        <f t="shared" si="3"/>
        <v>75.108412836079793</v>
      </c>
      <c r="R69" s="718"/>
      <c r="S69" s="187"/>
      <c r="V69" s="643"/>
    </row>
    <row r="70" spans="1:24" ht="11.25" customHeight="1">
      <c r="A70" s="4"/>
      <c r="B70" s="272"/>
      <c r="C70" s="554"/>
      <c r="D70" s="543" t="s">
        <v>205</v>
      </c>
      <c r="E70" s="216">
        <f t="shared" si="2"/>
        <v>77.239709443099272</v>
      </c>
      <c r="F70" s="216">
        <f t="shared" si="2"/>
        <v>58.956916099773238</v>
      </c>
      <c r="G70" s="216">
        <f t="shared" si="2"/>
        <v>32.058823529411768</v>
      </c>
      <c r="H70" s="216">
        <f t="shared" si="2"/>
        <v>74.316939890710387</v>
      </c>
      <c r="I70" s="216">
        <f>+I62/I36*100</f>
        <v>80.250783699059554</v>
      </c>
      <c r="J70" s="216">
        <f t="shared" si="2"/>
        <v>64.636542239685653</v>
      </c>
      <c r="K70" s="216">
        <f t="shared" si="2"/>
        <v>52.155771905424196</v>
      </c>
      <c r="L70" s="216">
        <f t="shared" si="2"/>
        <v>52.180808881839816</v>
      </c>
      <c r="M70" s="216">
        <f t="shared" si="2"/>
        <v>67.463235294117652</v>
      </c>
      <c r="N70" s="216">
        <f t="shared" si="2"/>
        <v>76.239669421487605</v>
      </c>
      <c r="O70" s="216">
        <f t="shared" si="2"/>
        <v>73.047619047619051</v>
      </c>
      <c r="P70" s="216">
        <f t="shared" si="2"/>
        <v>80.591259640102834</v>
      </c>
      <c r="Q70" s="216">
        <f t="shared" si="3"/>
        <v>68.036529680365305</v>
      </c>
      <c r="R70" s="718"/>
      <c r="S70" s="187"/>
      <c r="V70" s="643"/>
    </row>
    <row r="71" spans="1:24" ht="11.25" customHeight="1">
      <c r="A71" s="4"/>
      <c r="B71" s="272"/>
      <c r="C71" s="554"/>
      <c r="D71" s="543" t="s">
        <v>141</v>
      </c>
      <c r="E71" s="216">
        <f t="shared" si="2"/>
        <v>24.778761061946902</v>
      </c>
      <c r="F71" s="216">
        <f t="shared" si="2"/>
        <v>97.872340425531917</v>
      </c>
      <c r="G71" s="216">
        <f t="shared" si="2"/>
        <v>61.445783132530117</v>
      </c>
      <c r="H71" s="216">
        <f t="shared" si="2"/>
        <v>81.690140845070431</v>
      </c>
      <c r="I71" s="216">
        <f t="shared" si="2"/>
        <v>92.682926829268297</v>
      </c>
      <c r="J71" s="216">
        <f t="shared" si="2"/>
        <v>80.281690140845072</v>
      </c>
      <c r="K71" s="216">
        <f t="shared" si="2"/>
        <v>44.715447154471541</v>
      </c>
      <c r="L71" s="216">
        <f t="shared" si="2"/>
        <v>54.736842105263165</v>
      </c>
      <c r="M71" s="216">
        <f t="shared" si="2"/>
        <v>70.676691729323309</v>
      </c>
      <c r="N71" s="216">
        <f t="shared" si="2"/>
        <v>70.658682634730539</v>
      </c>
      <c r="O71" s="216">
        <f t="shared" si="2"/>
        <v>89.682539682539684</v>
      </c>
      <c r="P71" s="216">
        <f t="shared" si="2"/>
        <v>80.368098159509202</v>
      </c>
      <c r="Q71" s="216">
        <f t="shared" si="3"/>
        <v>94.444444444444443</v>
      </c>
      <c r="R71" s="718"/>
      <c r="S71" s="187"/>
      <c r="V71" s="643"/>
    </row>
    <row r="72" spans="1:24" ht="11.25" customHeight="1">
      <c r="A72" s="4"/>
      <c r="B72" s="272"/>
      <c r="C72" s="554"/>
      <c r="D72" s="543" t="s">
        <v>142</v>
      </c>
      <c r="E72" s="216">
        <f t="shared" si="2"/>
        <v>112.32876712328768</v>
      </c>
      <c r="F72" s="216">
        <f t="shared" si="2"/>
        <v>73.68421052631578</v>
      </c>
      <c r="G72" s="216">
        <f t="shared" si="2"/>
        <v>87.349397590361448</v>
      </c>
      <c r="H72" s="216">
        <f t="shared" si="2"/>
        <v>64.21052631578948</v>
      </c>
      <c r="I72" s="216">
        <f t="shared" si="2"/>
        <v>46.428571428571431</v>
      </c>
      <c r="J72" s="216">
        <f t="shared" si="2"/>
        <v>86.619718309859152</v>
      </c>
      <c r="K72" s="216">
        <f t="shared" si="2"/>
        <v>56.84210526315789</v>
      </c>
      <c r="L72" s="216">
        <f t="shared" si="2"/>
        <v>55.737704918032783</v>
      </c>
      <c r="M72" s="216">
        <f t="shared" si="2"/>
        <v>64.15094339622641</v>
      </c>
      <c r="N72" s="216">
        <f t="shared" si="2"/>
        <v>64.705882352941174</v>
      </c>
      <c r="O72" s="216">
        <f t="shared" si="2"/>
        <v>62.376237623762378</v>
      </c>
      <c r="P72" s="216">
        <f t="shared" si="2"/>
        <v>81.595092024539866</v>
      </c>
      <c r="Q72" s="216">
        <f t="shared" si="3"/>
        <v>61.363636363636367</v>
      </c>
      <c r="R72" s="718"/>
      <c r="S72" s="187"/>
      <c r="V72" s="643"/>
      <c r="X72" s="1291"/>
    </row>
    <row r="73" spans="1:24" ht="22.5" customHeight="1">
      <c r="A73" s="4"/>
      <c r="B73" s="272"/>
      <c r="C73" s="1614" t="s">
        <v>312</v>
      </c>
      <c r="D73" s="1615"/>
      <c r="E73" s="1615"/>
      <c r="F73" s="1615"/>
      <c r="G73" s="1615"/>
      <c r="H73" s="1615"/>
      <c r="I73" s="1615"/>
      <c r="J73" s="1615"/>
      <c r="K73" s="1615"/>
      <c r="L73" s="1615"/>
      <c r="M73" s="1615"/>
      <c r="N73" s="1615"/>
      <c r="O73" s="1615"/>
      <c r="P73" s="1615"/>
      <c r="Q73" s="1615"/>
      <c r="R73" s="718"/>
      <c r="S73" s="187"/>
      <c r="V73" s="643"/>
    </row>
    <row r="74" spans="1:24" ht="13.5" customHeight="1">
      <c r="A74" s="4"/>
      <c r="B74" s="272"/>
      <c r="C74" s="54" t="s">
        <v>421</v>
      </c>
      <c r="D74" s="8"/>
      <c r="E74" s="1"/>
      <c r="F74" s="1"/>
      <c r="G74" s="8"/>
      <c r="H74" s="1"/>
      <c r="I74" s="1121" t="s">
        <v>647</v>
      </c>
      <c r="J74" s="8"/>
      <c r="K74" s="1"/>
      <c r="L74" s="8"/>
      <c r="M74" s="8"/>
      <c r="N74" s="8"/>
      <c r="O74" s="8"/>
      <c r="P74" s="8"/>
      <c r="Q74" s="8"/>
      <c r="R74" s="718"/>
      <c r="S74" s="4"/>
      <c r="V74" s="643"/>
    </row>
    <row r="75" spans="1:24" ht="10.5" customHeight="1">
      <c r="A75" s="4"/>
      <c r="B75" s="272"/>
      <c r="C75" s="1616" t="s">
        <v>454</v>
      </c>
      <c r="D75" s="1616"/>
      <c r="E75" s="1616"/>
      <c r="F75" s="1616"/>
      <c r="G75" s="1616"/>
      <c r="H75" s="1616"/>
      <c r="I75" s="1616"/>
      <c r="J75" s="1616"/>
      <c r="K75" s="1616"/>
      <c r="L75" s="1616"/>
      <c r="M75" s="1616"/>
      <c r="N75" s="1616"/>
      <c r="O75" s="1616"/>
      <c r="P75" s="1616"/>
      <c r="Q75" s="1616"/>
      <c r="R75" s="718"/>
      <c r="S75" s="4"/>
      <c r="V75" s="643"/>
    </row>
    <row r="76" spans="1:24" ht="13.5" customHeight="1">
      <c r="A76" s="4"/>
      <c r="B76" s="266">
        <v>10</v>
      </c>
      <c r="C76" s="1533">
        <v>41883</v>
      </c>
      <c r="D76" s="1533"/>
      <c r="E76" s="653"/>
      <c r="F76" s="653"/>
      <c r="G76" s="653"/>
      <c r="H76" s="653"/>
      <c r="I76" s="653"/>
      <c r="J76" s="187"/>
      <c r="K76" s="187"/>
      <c r="L76" s="719"/>
      <c r="M76" s="218"/>
      <c r="N76" s="218"/>
      <c r="O76" s="218"/>
      <c r="P76" s="719"/>
      <c r="Q76" s="1"/>
      <c r="R76" s="8"/>
      <c r="S76" s="4"/>
      <c r="V76" s="643"/>
    </row>
    <row r="77" spans="1:24">
      <c r="E77" s="25"/>
      <c r="F77" s="25"/>
      <c r="G77" s="25"/>
      <c r="H77" s="25"/>
      <c r="I77" s="25"/>
      <c r="J77" s="25"/>
      <c r="K77" s="25"/>
      <c r="L77" s="25"/>
      <c r="M77" s="25"/>
      <c r="N77" s="25"/>
      <c r="O77" s="25"/>
      <c r="P77" s="25"/>
      <c r="Q77" s="25"/>
      <c r="V77" s="643"/>
    </row>
    <row r="78" spans="1:24">
      <c r="E78" s="25"/>
      <c r="F78" s="25"/>
      <c r="G78" s="25"/>
      <c r="H78" s="25"/>
      <c r="I78" s="25"/>
      <c r="J78" s="25"/>
      <c r="K78" s="25"/>
      <c r="L78" s="25"/>
      <c r="M78" s="25"/>
      <c r="N78" s="25"/>
      <c r="O78" s="25"/>
      <c r="P78" s="25"/>
      <c r="Q78" s="25"/>
    </row>
    <row r="79" spans="1:24">
      <c r="E79" s="25"/>
      <c r="F79" s="25"/>
      <c r="G79" s="25"/>
      <c r="H79" s="25"/>
      <c r="I79" s="25"/>
      <c r="J79" s="25"/>
      <c r="K79" s="25"/>
      <c r="L79" s="25"/>
      <c r="M79" s="25"/>
      <c r="N79" s="25"/>
      <c r="O79" s="25"/>
      <c r="P79" s="25"/>
      <c r="Q79" s="25"/>
    </row>
    <row r="80" spans="1:24">
      <c r="E80" s="25"/>
      <c r="F80" s="25"/>
      <c r="G80" s="25"/>
      <c r="H80" s="25"/>
      <c r="I80" s="25"/>
      <c r="J80" s="25"/>
      <c r="K80" s="25"/>
      <c r="L80" s="25"/>
      <c r="M80" s="25"/>
      <c r="N80" s="25"/>
      <c r="O80" s="25"/>
      <c r="P80" s="25"/>
      <c r="Q80" s="25"/>
    </row>
    <row r="81" spans="5:18">
      <c r="E81" s="25"/>
      <c r="F81" s="25"/>
      <c r="G81" s="25"/>
      <c r="H81" s="25"/>
      <c r="I81" s="25"/>
      <c r="J81" s="25"/>
      <c r="K81" s="25"/>
      <c r="L81" s="25"/>
      <c r="M81" s="25"/>
      <c r="N81" s="25"/>
      <c r="O81" s="25"/>
      <c r="P81" s="25"/>
      <c r="Q81" s="25"/>
    </row>
    <row r="82" spans="5:18">
      <c r="E82" s="25"/>
      <c r="F82" s="25"/>
      <c r="G82" s="25"/>
      <c r="H82" s="25"/>
      <c r="I82" s="25"/>
      <c r="J82" s="25"/>
      <c r="K82" s="25"/>
      <c r="L82" s="25"/>
      <c r="M82" s="25"/>
      <c r="O82" s="25"/>
      <c r="P82" s="25"/>
      <c r="Q82" s="25"/>
    </row>
    <row r="87" spans="5:18" ht="8.25" customHeight="1"/>
    <row r="89" spans="5:18" ht="9" customHeight="1">
      <c r="R89" s="9"/>
    </row>
    <row r="90" spans="5:18" ht="8.25" customHeight="1">
      <c r="E90" s="1534"/>
      <c r="F90" s="1534"/>
      <c r="G90" s="1534"/>
      <c r="H90" s="1534"/>
      <c r="I90" s="1534"/>
      <c r="J90" s="1534"/>
      <c r="K90" s="1534"/>
      <c r="L90" s="1534"/>
      <c r="M90" s="1534"/>
      <c r="N90" s="1534"/>
      <c r="O90" s="1534"/>
      <c r="P90" s="1534"/>
      <c r="Q90" s="1534"/>
      <c r="R90" s="1534"/>
    </row>
    <row r="91" spans="5:18" ht="9.75" customHeight="1"/>
  </sheetData>
  <mergeCells count="18">
    <mergeCell ref="C73:Q73"/>
    <mergeCell ref="C75:Q75"/>
    <mergeCell ref="C76:D76"/>
    <mergeCell ref="E90:R90"/>
    <mergeCell ref="C49:D49"/>
    <mergeCell ref="C53:D53"/>
    <mergeCell ref="C65:D65"/>
    <mergeCell ref="C8:D8"/>
    <mergeCell ref="C16:D16"/>
    <mergeCell ref="C22:D22"/>
    <mergeCell ref="C23:D23"/>
    <mergeCell ref="C31:D31"/>
    <mergeCell ref="D1:R1"/>
    <mergeCell ref="B2:D2"/>
    <mergeCell ref="C5:D6"/>
    <mergeCell ref="E5:N5"/>
    <mergeCell ref="E6:J6"/>
    <mergeCell ref="K6:Q6"/>
  </mergeCells>
  <conditionalFormatting sqref="E7:Q7">
    <cfRule type="cellIs" dxfId="11"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sheetPr codeName="Folha7">
    <tabColor theme="5"/>
  </sheetPr>
  <dimension ref="A1:Y66"/>
  <sheetViews>
    <sheetView workbookViewId="0"/>
  </sheetViews>
  <sheetFormatPr defaultRowHeight="12.75"/>
  <cols>
    <col min="1" max="1" width="1" style="480" customWidth="1"/>
    <col min="2" max="2" width="2.5703125" style="480" customWidth="1"/>
    <col min="3" max="3" width="1" style="480" customWidth="1"/>
    <col min="4" max="4" width="23.42578125" style="480" customWidth="1"/>
    <col min="5" max="5" width="5.42578125" style="480" customWidth="1"/>
    <col min="6" max="6" width="5.42578125" style="475" customWidth="1"/>
    <col min="7" max="17" width="5.42578125" style="480" customWidth="1"/>
    <col min="18" max="18" width="2.5703125" style="480" customWidth="1"/>
    <col min="19" max="19" width="1" style="480" customWidth="1"/>
    <col min="20" max="16384" width="9.140625" style="480"/>
  </cols>
  <sheetData>
    <row r="1" spans="1:25" ht="13.5" customHeight="1">
      <c r="A1" s="475"/>
      <c r="B1" s="1617" t="s">
        <v>350</v>
      </c>
      <c r="C1" s="1618"/>
      <c r="D1" s="1618"/>
      <c r="E1" s="1618"/>
      <c r="F1" s="1618"/>
      <c r="G1" s="1618"/>
      <c r="H1" s="1618"/>
      <c r="I1" s="512"/>
      <c r="J1" s="512"/>
      <c r="K1" s="512"/>
      <c r="L1" s="512"/>
      <c r="M1" s="512"/>
      <c r="N1" s="512"/>
      <c r="O1" s="512"/>
      <c r="P1" s="512"/>
      <c r="Q1" s="485"/>
      <c r="R1" s="485"/>
      <c r="S1" s="475"/>
    </row>
    <row r="2" spans="1:25" ht="6" customHeight="1">
      <c r="A2" s="475"/>
      <c r="B2" s="720"/>
      <c r="C2" s="615"/>
      <c r="D2" s="615"/>
      <c r="E2" s="533"/>
      <c r="F2" s="533"/>
      <c r="G2" s="533"/>
      <c r="H2" s="533"/>
      <c r="I2" s="533"/>
      <c r="J2" s="533"/>
      <c r="K2" s="533"/>
      <c r="L2" s="533"/>
      <c r="M2" s="533"/>
      <c r="N2" s="533"/>
      <c r="O2" s="533"/>
      <c r="P2" s="533"/>
      <c r="Q2" s="533"/>
      <c r="R2" s="484"/>
      <c r="S2" s="475"/>
    </row>
    <row r="3" spans="1:25" ht="13.5" customHeight="1" thickBot="1">
      <c r="A3" s="475"/>
      <c r="B3" s="485"/>
      <c r="C3" s="485"/>
      <c r="D3" s="485"/>
      <c r="E3" s="670"/>
      <c r="F3" s="670"/>
      <c r="G3" s="670"/>
      <c r="H3" s="670"/>
      <c r="I3" s="670"/>
      <c r="J3" s="670"/>
      <c r="K3" s="670"/>
      <c r="L3" s="670"/>
      <c r="M3" s="670"/>
      <c r="N3" s="670"/>
      <c r="O3" s="670"/>
      <c r="P3" s="670"/>
      <c r="Q3" s="670" t="s">
        <v>73</v>
      </c>
      <c r="R3" s="722"/>
      <c r="S3" s="475"/>
    </row>
    <row r="4" spans="1:25" s="489" customFormat="1" ht="13.5" customHeight="1" thickBot="1">
      <c r="A4" s="487"/>
      <c r="B4" s="488"/>
      <c r="C4" s="723" t="s">
        <v>235</v>
      </c>
      <c r="D4" s="724"/>
      <c r="E4" s="724"/>
      <c r="F4" s="724"/>
      <c r="G4" s="724"/>
      <c r="H4" s="724"/>
      <c r="I4" s="724"/>
      <c r="J4" s="724"/>
      <c r="K4" s="724"/>
      <c r="L4" s="724"/>
      <c r="M4" s="724"/>
      <c r="N4" s="724"/>
      <c r="O4" s="724"/>
      <c r="P4" s="724"/>
      <c r="Q4" s="725"/>
      <c r="R4" s="722"/>
      <c r="S4" s="487"/>
      <c r="T4" s="863"/>
      <c r="U4" s="863"/>
      <c r="V4" s="863"/>
      <c r="W4" s="863"/>
      <c r="X4" s="863"/>
    </row>
    <row r="5" spans="1:25" ht="4.5" customHeight="1">
      <c r="A5" s="475"/>
      <c r="B5" s="485"/>
      <c r="C5" s="1619" t="s">
        <v>78</v>
      </c>
      <c r="D5" s="1619"/>
      <c r="E5" s="616"/>
      <c r="F5" s="616"/>
      <c r="G5" s="616"/>
      <c r="H5" s="616"/>
      <c r="I5" s="616"/>
      <c r="J5" s="616"/>
      <c r="K5" s="616"/>
      <c r="L5" s="616"/>
      <c r="M5" s="616"/>
      <c r="N5" s="616"/>
      <c r="O5" s="616"/>
      <c r="P5" s="616"/>
      <c r="Q5" s="616"/>
      <c r="R5" s="722"/>
      <c r="S5" s="475"/>
      <c r="T5" s="505"/>
      <c r="U5" s="505"/>
      <c r="V5" s="505"/>
      <c r="W5" s="505"/>
      <c r="X5" s="505"/>
    </row>
    <row r="6" spans="1:25" ht="13.5" customHeight="1">
      <c r="A6" s="475"/>
      <c r="B6" s="485"/>
      <c r="C6" s="1619"/>
      <c r="D6" s="1619"/>
      <c r="E6" s="1621" t="s">
        <v>652</v>
      </c>
      <c r="F6" s="1621"/>
      <c r="G6" s="1621"/>
      <c r="H6" s="1621"/>
      <c r="I6" s="1621"/>
      <c r="J6" s="1621"/>
      <c r="K6" s="1621" t="s">
        <v>653</v>
      </c>
      <c r="L6" s="1621"/>
      <c r="M6" s="1621"/>
      <c r="N6" s="1621"/>
      <c r="O6" s="1621"/>
      <c r="P6" s="1621"/>
      <c r="Q6" s="1621"/>
      <c r="R6" s="722"/>
      <c r="S6" s="475"/>
      <c r="T6" s="505"/>
      <c r="U6" s="505"/>
      <c r="V6" s="505"/>
      <c r="W6" s="505"/>
      <c r="X6" s="505"/>
    </row>
    <row r="7" spans="1:25">
      <c r="A7" s="475"/>
      <c r="B7" s="485"/>
      <c r="C7" s="490"/>
      <c r="D7" s="490"/>
      <c r="E7" s="837" t="s">
        <v>98</v>
      </c>
      <c r="F7" s="837" t="s">
        <v>97</v>
      </c>
      <c r="G7" s="837" t="s">
        <v>96</v>
      </c>
      <c r="H7" s="837" t="s">
        <v>95</v>
      </c>
      <c r="I7" s="837" t="s">
        <v>94</v>
      </c>
      <c r="J7" s="837" t="s">
        <v>93</v>
      </c>
      <c r="K7" s="837" t="s">
        <v>104</v>
      </c>
      <c r="L7" s="837" t="s">
        <v>103</v>
      </c>
      <c r="M7" s="837" t="s">
        <v>102</v>
      </c>
      <c r="N7" s="837" t="s">
        <v>101</v>
      </c>
      <c r="O7" s="837" t="s">
        <v>100</v>
      </c>
      <c r="P7" s="837" t="s">
        <v>99</v>
      </c>
      <c r="Q7" s="837" t="s">
        <v>98</v>
      </c>
      <c r="R7" s="486"/>
      <c r="S7" s="475"/>
      <c r="T7" s="505"/>
      <c r="U7" s="505"/>
      <c r="V7" s="977"/>
      <c r="W7" s="505"/>
      <c r="X7" s="505"/>
    </row>
    <row r="8" spans="1:25" s="729" customFormat="1" ht="22.5" customHeight="1">
      <c r="A8" s="726"/>
      <c r="B8" s="727"/>
      <c r="C8" s="1620" t="s">
        <v>68</v>
      </c>
      <c r="D8" s="1620"/>
      <c r="E8" s="471">
        <v>879113</v>
      </c>
      <c r="F8" s="472">
        <v>892403</v>
      </c>
      <c r="G8" s="472">
        <v>905954</v>
      </c>
      <c r="H8" s="472">
        <v>917096</v>
      </c>
      <c r="I8" s="472">
        <v>917021</v>
      </c>
      <c r="J8" s="472">
        <v>933352</v>
      </c>
      <c r="K8" s="472">
        <v>938826</v>
      </c>
      <c r="L8" s="472">
        <v>936857</v>
      </c>
      <c r="M8" s="472">
        <v>924330</v>
      </c>
      <c r="N8" s="472">
        <v>899245</v>
      </c>
      <c r="O8" s="472">
        <v>870448</v>
      </c>
      <c r="P8" s="472">
        <v>860465</v>
      </c>
      <c r="Q8" s="472">
        <v>857442</v>
      </c>
      <c r="R8" s="728"/>
      <c r="S8" s="726"/>
      <c r="T8" s="505"/>
      <c r="U8" s="505"/>
      <c r="V8" s="978"/>
      <c r="W8" s="505"/>
      <c r="X8" s="505"/>
      <c r="Y8" s="480"/>
    </row>
    <row r="9" spans="1:25" s="489" customFormat="1" ht="18.75" customHeight="1">
      <c r="A9" s="487"/>
      <c r="B9" s="488"/>
      <c r="C9" s="494"/>
      <c r="D9" s="536" t="s">
        <v>362</v>
      </c>
      <c r="E9" s="537">
        <v>695065</v>
      </c>
      <c r="F9" s="538">
        <v>697296</v>
      </c>
      <c r="G9" s="538">
        <v>694904</v>
      </c>
      <c r="H9" s="538">
        <v>692019</v>
      </c>
      <c r="I9" s="538">
        <v>690535</v>
      </c>
      <c r="J9" s="538">
        <v>705327</v>
      </c>
      <c r="K9" s="538">
        <v>700954</v>
      </c>
      <c r="L9" s="538">
        <v>689825</v>
      </c>
      <c r="M9" s="538">
        <v>668023</v>
      </c>
      <c r="N9" s="538">
        <v>636410</v>
      </c>
      <c r="O9" s="538">
        <v>614982</v>
      </c>
      <c r="P9" s="538">
        <v>611696</v>
      </c>
      <c r="Q9" s="538">
        <v>624230</v>
      </c>
      <c r="R9" s="518"/>
      <c r="S9" s="487"/>
      <c r="T9" s="863"/>
      <c r="U9" s="979"/>
      <c r="V9" s="978"/>
      <c r="W9" s="863"/>
      <c r="X9" s="863"/>
    </row>
    <row r="10" spans="1:25" s="489" customFormat="1" ht="18.75" customHeight="1">
      <c r="A10" s="487"/>
      <c r="B10" s="488"/>
      <c r="C10" s="494"/>
      <c r="D10" s="536" t="s">
        <v>236</v>
      </c>
      <c r="E10" s="537">
        <v>58837</v>
      </c>
      <c r="F10" s="538">
        <v>61799</v>
      </c>
      <c r="G10" s="538">
        <v>62603</v>
      </c>
      <c r="H10" s="538">
        <v>64496</v>
      </c>
      <c r="I10" s="538">
        <v>63494</v>
      </c>
      <c r="J10" s="538">
        <v>62912</v>
      </c>
      <c r="K10" s="538">
        <v>63259</v>
      </c>
      <c r="L10" s="538">
        <v>65672</v>
      </c>
      <c r="M10" s="538">
        <v>66475</v>
      </c>
      <c r="N10" s="538">
        <v>68346</v>
      </c>
      <c r="O10" s="538">
        <v>64187</v>
      </c>
      <c r="P10" s="538">
        <v>64789</v>
      </c>
      <c r="Q10" s="538">
        <v>64923</v>
      </c>
      <c r="R10" s="518"/>
      <c r="S10" s="487"/>
      <c r="T10" s="863"/>
      <c r="U10" s="863"/>
      <c r="V10" s="978"/>
      <c r="W10" s="863"/>
      <c r="X10" s="863"/>
    </row>
    <row r="11" spans="1:25" s="489" customFormat="1" ht="18.75" customHeight="1">
      <c r="A11" s="487"/>
      <c r="B11" s="488"/>
      <c r="C11" s="494"/>
      <c r="D11" s="536" t="s">
        <v>237</v>
      </c>
      <c r="E11" s="537">
        <v>106537</v>
      </c>
      <c r="F11" s="538">
        <v>114918</v>
      </c>
      <c r="G11" s="538">
        <v>128533</v>
      </c>
      <c r="H11" s="538">
        <v>140877</v>
      </c>
      <c r="I11" s="538">
        <v>143853</v>
      </c>
      <c r="J11" s="538">
        <v>144445</v>
      </c>
      <c r="K11" s="538">
        <v>153553</v>
      </c>
      <c r="L11" s="538">
        <v>161371</v>
      </c>
      <c r="M11" s="538">
        <v>169408</v>
      </c>
      <c r="N11" s="538">
        <v>174031</v>
      </c>
      <c r="O11" s="538">
        <v>171145</v>
      </c>
      <c r="P11" s="538">
        <v>162485</v>
      </c>
      <c r="Q11" s="538">
        <v>148736</v>
      </c>
      <c r="R11" s="518"/>
      <c r="S11" s="487"/>
      <c r="T11" s="863"/>
      <c r="U11" s="863"/>
      <c r="V11" s="978"/>
      <c r="W11" s="863"/>
      <c r="X11" s="863"/>
    </row>
    <row r="12" spans="1:25" s="489" customFormat="1" ht="22.5" customHeight="1">
      <c r="A12" s="487"/>
      <c r="B12" s="488"/>
      <c r="C12" s="494"/>
      <c r="D12" s="539" t="s">
        <v>363</v>
      </c>
      <c r="E12" s="537">
        <v>18674</v>
      </c>
      <c r="F12" s="538">
        <v>18390</v>
      </c>
      <c r="G12" s="538">
        <v>19914</v>
      </c>
      <c r="H12" s="538">
        <v>19704</v>
      </c>
      <c r="I12" s="538">
        <v>19139</v>
      </c>
      <c r="J12" s="538">
        <v>20668</v>
      </c>
      <c r="K12" s="538">
        <v>21060</v>
      </c>
      <c r="L12" s="538">
        <v>19989</v>
      </c>
      <c r="M12" s="538">
        <v>20424</v>
      </c>
      <c r="N12" s="538">
        <v>20458</v>
      </c>
      <c r="O12" s="538">
        <v>20134</v>
      </c>
      <c r="P12" s="538">
        <v>21495</v>
      </c>
      <c r="Q12" s="538">
        <v>19553</v>
      </c>
      <c r="R12" s="518"/>
      <c r="S12" s="487"/>
      <c r="T12" s="863"/>
      <c r="U12" s="863"/>
      <c r="V12" s="978"/>
      <c r="W12" s="863"/>
      <c r="X12" s="863"/>
    </row>
    <row r="13" spans="1:25" ht="15.75" customHeight="1" thickBot="1">
      <c r="A13" s="475"/>
      <c r="B13" s="485"/>
      <c r="C13" s="490"/>
      <c r="D13" s="490"/>
      <c r="E13" s="670"/>
      <c r="F13" s="670"/>
      <c r="G13" s="670"/>
      <c r="H13" s="670"/>
      <c r="I13" s="670"/>
      <c r="J13" s="670"/>
      <c r="K13" s="670"/>
      <c r="L13" s="670"/>
      <c r="M13" s="670"/>
      <c r="N13" s="670"/>
      <c r="O13" s="670"/>
      <c r="P13" s="670"/>
      <c r="Q13" s="551"/>
      <c r="R13" s="486"/>
      <c r="S13" s="475"/>
      <c r="T13" s="505"/>
      <c r="U13" s="505"/>
      <c r="V13" s="978"/>
      <c r="W13" s="505"/>
      <c r="X13" s="505"/>
    </row>
    <row r="14" spans="1:25" ht="13.5" customHeight="1" thickBot="1">
      <c r="A14" s="475"/>
      <c r="B14" s="485"/>
      <c r="C14" s="723" t="s">
        <v>25</v>
      </c>
      <c r="D14" s="724"/>
      <c r="E14" s="724"/>
      <c r="F14" s="724"/>
      <c r="G14" s="724"/>
      <c r="H14" s="724"/>
      <c r="I14" s="724"/>
      <c r="J14" s="724"/>
      <c r="K14" s="724"/>
      <c r="L14" s="724"/>
      <c r="M14" s="724"/>
      <c r="N14" s="724"/>
      <c r="O14" s="724"/>
      <c r="P14" s="724"/>
      <c r="Q14" s="725"/>
      <c r="R14" s="486"/>
      <c r="S14" s="475"/>
      <c r="T14" s="505"/>
      <c r="U14" s="505"/>
      <c r="V14" s="978"/>
      <c r="W14" s="505"/>
      <c r="X14" s="505"/>
    </row>
    <row r="15" spans="1:25" ht="9.75" customHeight="1">
      <c r="A15" s="475"/>
      <c r="B15" s="485"/>
      <c r="C15" s="1619" t="s">
        <v>78</v>
      </c>
      <c r="D15" s="1619"/>
      <c r="E15" s="493"/>
      <c r="F15" s="493"/>
      <c r="G15" s="493"/>
      <c r="H15" s="493"/>
      <c r="I15" s="493"/>
      <c r="J15" s="493"/>
      <c r="K15" s="493"/>
      <c r="L15" s="493"/>
      <c r="M15" s="493"/>
      <c r="N15" s="493"/>
      <c r="O15" s="493"/>
      <c r="P15" s="493"/>
      <c r="Q15" s="593"/>
      <c r="R15" s="486"/>
      <c r="S15" s="475"/>
      <c r="T15" s="505"/>
      <c r="U15" s="505"/>
      <c r="V15" s="978"/>
      <c r="W15" s="505"/>
      <c r="X15" s="505"/>
    </row>
    <row r="16" spans="1:25" s="729" customFormat="1" ht="22.5" customHeight="1">
      <c r="A16" s="726"/>
      <c r="B16" s="727"/>
      <c r="C16" s="1620" t="s">
        <v>68</v>
      </c>
      <c r="D16" s="1620"/>
      <c r="E16" s="471">
        <f t="shared" ref="E16:P16" si="0">+E9</f>
        <v>695065</v>
      </c>
      <c r="F16" s="472">
        <f t="shared" si="0"/>
        <v>697296</v>
      </c>
      <c r="G16" s="472">
        <f t="shared" si="0"/>
        <v>694904</v>
      </c>
      <c r="H16" s="472">
        <f t="shared" si="0"/>
        <v>692019</v>
      </c>
      <c r="I16" s="472">
        <f t="shared" si="0"/>
        <v>690535</v>
      </c>
      <c r="J16" s="472">
        <f t="shared" si="0"/>
        <v>705327</v>
      </c>
      <c r="K16" s="472">
        <f t="shared" si="0"/>
        <v>700954</v>
      </c>
      <c r="L16" s="472">
        <f t="shared" si="0"/>
        <v>689825</v>
      </c>
      <c r="M16" s="472">
        <f t="shared" si="0"/>
        <v>668023</v>
      </c>
      <c r="N16" s="472">
        <f t="shared" si="0"/>
        <v>636410</v>
      </c>
      <c r="O16" s="472">
        <f t="shared" si="0"/>
        <v>614982</v>
      </c>
      <c r="P16" s="472">
        <f t="shared" si="0"/>
        <v>611696</v>
      </c>
      <c r="Q16" s="472">
        <f>+Q9</f>
        <v>624230</v>
      </c>
      <c r="R16" s="728"/>
      <c r="S16" s="726"/>
      <c r="T16" s="980"/>
      <c r="U16" s="1021"/>
      <c r="V16" s="978"/>
      <c r="W16" s="980"/>
      <c r="X16" s="980"/>
    </row>
    <row r="17" spans="1:24" ht="22.5" customHeight="1">
      <c r="A17" s="475"/>
      <c r="B17" s="485"/>
      <c r="C17" s="669"/>
      <c r="D17" s="543" t="s">
        <v>72</v>
      </c>
      <c r="E17" s="185">
        <v>334776</v>
      </c>
      <c r="F17" s="196">
        <v>334727</v>
      </c>
      <c r="G17" s="196">
        <v>335839</v>
      </c>
      <c r="H17" s="196">
        <v>336599</v>
      </c>
      <c r="I17" s="196">
        <v>337688</v>
      </c>
      <c r="J17" s="196">
        <v>345764</v>
      </c>
      <c r="K17" s="196">
        <v>345319</v>
      </c>
      <c r="L17" s="196">
        <v>339137</v>
      </c>
      <c r="M17" s="196">
        <v>328201</v>
      </c>
      <c r="N17" s="196">
        <v>312699</v>
      </c>
      <c r="O17" s="196">
        <v>298788</v>
      </c>
      <c r="P17" s="196">
        <v>292940</v>
      </c>
      <c r="Q17" s="196">
        <v>296397</v>
      </c>
      <c r="R17" s="486"/>
      <c r="S17" s="475"/>
      <c r="T17" s="505"/>
      <c r="U17" s="505"/>
      <c r="V17" s="978"/>
      <c r="W17" s="505"/>
      <c r="X17" s="505"/>
    </row>
    <row r="18" spans="1:24" ht="15.75" customHeight="1">
      <c r="A18" s="475"/>
      <c r="B18" s="485"/>
      <c r="C18" s="669"/>
      <c r="D18" s="543" t="s">
        <v>71</v>
      </c>
      <c r="E18" s="185">
        <v>360289</v>
      </c>
      <c r="F18" s="196">
        <v>362569</v>
      </c>
      <c r="G18" s="196">
        <v>359065</v>
      </c>
      <c r="H18" s="196">
        <v>355420</v>
      </c>
      <c r="I18" s="196">
        <v>352847</v>
      </c>
      <c r="J18" s="196">
        <v>359563</v>
      </c>
      <c r="K18" s="196">
        <v>355635</v>
      </c>
      <c r="L18" s="196">
        <v>350688</v>
      </c>
      <c r="M18" s="196">
        <v>339822</v>
      </c>
      <c r="N18" s="196">
        <v>323711</v>
      </c>
      <c r="O18" s="196">
        <v>316194</v>
      </c>
      <c r="P18" s="196">
        <v>318756</v>
      </c>
      <c r="Q18" s="196">
        <v>327833</v>
      </c>
      <c r="R18" s="486"/>
      <c r="S18" s="475"/>
      <c r="T18" s="505"/>
      <c r="U18" s="505"/>
      <c r="V18" s="978"/>
      <c r="W18" s="505"/>
      <c r="X18" s="505"/>
    </row>
    <row r="19" spans="1:24" ht="22.5" customHeight="1">
      <c r="A19" s="475"/>
      <c r="B19" s="485"/>
      <c r="C19" s="669"/>
      <c r="D19" s="543" t="s">
        <v>238</v>
      </c>
      <c r="E19" s="185">
        <v>84479</v>
      </c>
      <c r="F19" s="196">
        <v>89384</v>
      </c>
      <c r="G19" s="196">
        <v>92577</v>
      </c>
      <c r="H19" s="196">
        <v>93427</v>
      </c>
      <c r="I19" s="196">
        <v>89496</v>
      </c>
      <c r="J19" s="196">
        <v>93606</v>
      </c>
      <c r="K19" s="196">
        <v>93306</v>
      </c>
      <c r="L19" s="196">
        <v>90952</v>
      </c>
      <c r="M19" s="196">
        <v>84363</v>
      </c>
      <c r="N19" s="196">
        <v>76396</v>
      </c>
      <c r="O19" s="196">
        <v>70317</v>
      </c>
      <c r="P19" s="196">
        <v>69973</v>
      </c>
      <c r="Q19" s="196">
        <v>73569</v>
      </c>
      <c r="R19" s="486"/>
      <c r="S19" s="475"/>
      <c r="T19" s="505"/>
      <c r="U19" s="505"/>
      <c r="V19" s="978"/>
      <c r="W19" s="505"/>
      <c r="X19" s="505"/>
    </row>
    <row r="20" spans="1:24" ht="15.75" customHeight="1">
      <c r="A20" s="475"/>
      <c r="B20" s="485"/>
      <c r="C20" s="669"/>
      <c r="D20" s="543" t="s">
        <v>239</v>
      </c>
      <c r="E20" s="185">
        <v>610586</v>
      </c>
      <c r="F20" s="196">
        <v>607912</v>
      </c>
      <c r="G20" s="196">
        <v>602327</v>
      </c>
      <c r="H20" s="196">
        <v>598592</v>
      </c>
      <c r="I20" s="196">
        <v>601039</v>
      </c>
      <c r="J20" s="196">
        <v>611721</v>
      </c>
      <c r="K20" s="196">
        <v>607648</v>
      </c>
      <c r="L20" s="196">
        <v>598873</v>
      </c>
      <c r="M20" s="196">
        <v>583660</v>
      </c>
      <c r="N20" s="196">
        <v>560014</v>
      </c>
      <c r="O20" s="196">
        <v>544665</v>
      </c>
      <c r="P20" s="196">
        <v>541723</v>
      </c>
      <c r="Q20" s="196">
        <v>550661</v>
      </c>
      <c r="R20" s="486"/>
      <c r="S20" s="475"/>
      <c r="T20" s="505"/>
      <c r="U20" s="505"/>
      <c r="V20" s="978"/>
      <c r="W20" s="505"/>
      <c r="X20" s="505"/>
    </row>
    <row r="21" spans="1:24" ht="22.5" customHeight="1">
      <c r="A21" s="475"/>
      <c r="B21" s="485"/>
      <c r="C21" s="669"/>
      <c r="D21" s="543" t="s">
        <v>228</v>
      </c>
      <c r="E21" s="185">
        <v>61977</v>
      </c>
      <c r="F21" s="196">
        <v>68499</v>
      </c>
      <c r="G21" s="196">
        <v>72153</v>
      </c>
      <c r="H21" s="196">
        <v>73203</v>
      </c>
      <c r="I21" s="196">
        <v>70693</v>
      </c>
      <c r="J21" s="196">
        <v>73676</v>
      </c>
      <c r="K21" s="196">
        <v>73556</v>
      </c>
      <c r="L21" s="196">
        <v>73233</v>
      </c>
      <c r="M21" s="196">
        <v>69402</v>
      </c>
      <c r="N21" s="196">
        <v>64661</v>
      </c>
      <c r="O21" s="196">
        <v>60406</v>
      </c>
      <c r="P21" s="196">
        <v>61519</v>
      </c>
      <c r="Q21" s="196">
        <v>66069</v>
      </c>
      <c r="R21" s="486"/>
      <c r="S21" s="475"/>
      <c r="T21" s="505"/>
      <c r="U21" s="505"/>
      <c r="V21" s="978"/>
      <c r="W21" s="505"/>
      <c r="X21" s="505"/>
    </row>
    <row r="22" spans="1:24" ht="15.75" customHeight="1">
      <c r="A22" s="475"/>
      <c r="B22" s="485"/>
      <c r="C22" s="669"/>
      <c r="D22" s="543" t="s">
        <v>240</v>
      </c>
      <c r="E22" s="185">
        <v>633088</v>
      </c>
      <c r="F22" s="196">
        <v>628797</v>
      </c>
      <c r="G22" s="196">
        <v>622751</v>
      </c>
      <c r="H22" s="196">
        <v>618816</v>
      </c>
      <c r="I22" s="196">
        <v>619842</v>
      </c>
      <c r="J22" s="196">
        <v>631651</v>
      </c>
      <c r="K22" s="196">
        <v>627398</v>
      </c>
      <c r="L22" s="196">
        <v>616592</v>
      </c>
      <c r="M22" s="196">
        <v>598621</v>
      </c>
      <c r="N22" s="196">
        <v>571749</v>
      </c>
      <c r="O22" s="196">
        <v>554576</v>
      </c>
      <c r="P22" s="196">
        <v>550177</v>
      </c>
      <c r="Q22" s="196">
        <v>558161</v>
      </c>
      <c r="R22" s="486"/>
      <c r="S22" s="475"/>
      <c r="T22" s="505"/>
      <c r="U22" s="978"/>
      <c r="V22" s="978"/>
      <c r="W22" s="505"/>
      <c r="X22" s="505"/>
    </row>
    <row r="23" spans="1:24" ht="15" customHeight="1">
      <c r="A23" s="475"/>
      <c r="B23" s="485"/>
      <c r="C23" s="543"/>
      <c r="D23" s="545" t="s">
        <v>366</v>
      </c>
      <c r="E23" s="185">
        <v>19824</v>
      </c>
      <c r="F23" s="196">
        <v>19262</v>
      </c>
      <c r="G23" s="196">
        <v>20430</v>
      </c>
      <c r="H23" s="196">
        <v>20841</v>
      </c>
      <c r="I23" s="196">
        <v>21040</v>
      </c>
      <c r="J23" s="196">
        <v>22215</v>
      </c>
      <c r="K23" s="196">
        <v>22723</v>
      </c>
      <c r="L23" s="196">
        <v>22145</v>
      </c>
      <c r="M23" s="196">
        <v>20448</v>
      </c>
      <c r="N23" s="196">
        <v>19158</v>
      </c>
      <c r="O23" s="196">
        <v>18562</v>
      </c>
      <c r="P23" s="196">
        <v>18604</v>
      </c>
      <c r="Q23" s="196">
        <v>19001</v>
      </c>
      <c r="R23" s="486"/>
      <c r="S23" s="475"/>
      <c r="T23" s="505"/>
      <c r="U23" s="505"/>
      <c r="V23" s="978"/>
      <c r="W23" s="505"/>
      <c r="X23" s="505"/>
    </row>
    <row r="24" spans="1:24" ht="15" customHeight="1">
      <c r="A24" s="475"/>
      <c r="B24" s="485"/>
      <c r="C24" s="249"/>
      <c r="D24" s="127" t="s">
        <v>229</v>
      </c>
      <c r="E24" s="185">
        <v>206806</v>
      </c>
      <c r="F24" s="196">
        <v>203766</v>
      </c>
      <c r="G24" s="196">
        <v>200778</v>
      </c>
      <c r="H24" s="196">
        <v>197670</v>
      </c>
      <c r="I24" s="196">
        <v>198319</v>
      </c>
      <c r="J24" s="196">
        <v>201103</v>
      </c>
      <c r="K24" s="196">
        <v>199221</v>
      </c>
      <c r="L24" s="196">
        <v>195149</v>
      </c>
      <c r="M24" s="196">
        <v>189969</v>
      </c>
      <c r="N24" s="196">
        <v>182559</v>
      </c>
      <c r="O24" s="196">
        <v>176212</v>
      </c>
      <c r="P24" s="196">
        <v>172183</v>
      </c>
      <c r="Q24" s="196">
        <v>172664</v>
      </c>
      <c r="R24" s="486"/>
      <c r="S24" s="475"/>
      <c r="T24" s="505"/>
      <c r="U24" s="505"/>
      <c r="V24" s="978"/>
      <c r="W24" s="505"/>
      <c r="X24" s="505"/>
    </row>
    <row r="25" spans="1:24" ht="15" customHeight="1">
      <c r="A25" s="475"/>
      <c r="B25" s="485"/>
      <c r="C25" s="249"/>
      <c r="D25" s="127" t="s">
        <v>177</v>
      </c>
      <c r="E25" s="185">
        <v>397920</v>
      </c>
      <c r="F25" s="196">
        <v>398344</v>
      </c>
      <c r="G25" s="196">
        <v>395098</v>
      </c>
      <c r="H25" s="196">
        <v>394375</v>
      </c>
      <c r="I25" s="196">
        <v>394859</v>
      </c>
      <c r="J25" s="196">
        <v>402892</v>
      </c>
      <c r="K25" s="196">
        <v>400277</v>
      </c>
      <c r="L25" s="196">
        <v>394502</v>
      </c>
      <c r="M25" s="196">
        <v>383896</v>
      </c>
      <c r="N25" s="196">
        <v>366104</v>
      </c>
      <c r="O25" s="196">
        <v>356149</v>
      </c>
      <c r="P25" s="196">
        <v>355902</v>
      </c>
      <c r="Q25" s="196">
        <v>363034</v>
      </c>
      <c r="R25" s="486"/>
      <c r="S25" s="475"/>
      <c r="T25" s="505"/>
      <c r="U25" s="505"/>
      <c r="V25" s="978"/>
      <c r="W25" s="505"/>
      <c r="X25" s="505"/>
    </row>
    <row r="26" spans="1:24" ht="15" customHeight="1">
      <c r="A26" s="475"/>
      <c r="B26" s="485"/>
      <c r="C26" s="249"/>
      <c r="D26" s="127" t="s">
        <v>230</v>
      </c>
      <c r="E26" s="185">
        <v>8538</v>
      </c>
      <c r="F26" s="196">
        <v>7425</v>
      </c>
      <c r="G26" s="196">
        <v>6445</v>
      </c>
      <c r="H26" s="196">
        <v>5930</v>
      </c>
      <c r="I26" s="196">
        <v>5624</v>
      </c>
      <c r="J26" s="196">
        <v>5441</v>
      </c>
      <c r="K26" s="196">
        <v>5177</v>
      </c>
      <c r="L26" s="196">
        <v>4796</v>
      </c>
      <c r="M26" s="196">
        <v>4308</v>
      </c>
      <c r="N26" s="196">
        <v>3928</v>
      </c>
      <c r="O26" s="196">
        <v>3653</v>
      </c>
      <c r="P26" s="196">
        <v>3488</v>
      </c>
      <c r="Q26" s="196">
        <v>3462</v>
      </c>
      <c r="R26" s="486"/>
      <c r="S26" s="475"/>
      <c r="T26" s="505"/>
      <c r="U26" s="505"/>
      <c r="V26" s="978"/>
      <c r="W26" s="505"/>
      <c r="X26" s="505"/>
    </row>
    <row r="27" spans="1:24" ht="22.5" customHeight="1">
      <c r="A27" s="475"/>
      <c r="B27" s="485"/>
      <c r="C27" s="669"/>
      <c r="D27" s="543" t="s">
        <v>241</v>
      </c>
      <c r="E27" s="185">
        <v>374034</v>
      </c>
      <c r="F27" s="196">
        <v>370500</v>
      </c>
      <c r="G27" s="196">
        <v>371811</v>
      </c>
      <c r="H27" s="196">
        <v>370108</v>
      </c>
      <c r="I27" s="196">
        <v>367550</v>
      </c>
      <c r="J27" s="196">
        <v>375382</v>
      </c>
      <c r="K27" s="196">
        <v>370054</v>
      </c>
      <c r="L27" s="196">
        <v>356650</v>
      </c>
      <c r="M27" s="196">
        <v>340315</v>
      </c>
      <c r="N27" s="196">
        <v>318378</v>
      </c>
      <c r="O27" s="196">
        <v>303567</v>
      </c>
      <c r="P27" s="196">
        <v>301647</v>
      </c>
      <c r="Q27" s="196">
        <v>309752</v>
      </c>
      <c r="R27" s="486"/>
      <c r="S27" s="475"/>
      <c r="T27" s="505"/>
      <c r="U27" s="1021"/>
      <c r="V27" s="978"/>
      <c r="W27" s="505"/>
      <c r="X27" s="505"/>
    </row>
    <row r="28" spans="1:24" ht="15.75" customHeight="1">
      <c r="A28" s="475"/>
      <c r="B28" s="485"/>
      <c r="C28" s="669"/>
      <c r="D28" s="543" t="s">
        <v>242</v>
      </c>
      <c r="E28" s="185">
        <v>321031</v>
      </c>
      <c r="F28" s="196">
        <v>326796</v>
      </c>
      <c r="G28" s="196">
        <v>323093</v>
      </c>
      <c r="H28" s="196">
        <v>321911</v>
      </c>
      <c r="I28" s="196">
        <v>322985</v>
      </c>
      <c r="J28" s="196">
        <v>329945</v>
      </c>
      <c r="K28" s="196">
        <v>330900</v>
      </c>
      <c r="L28" s="196">
        <v>333175</v>
      </c>
      <c r="M28" s="196">
        <v>327708</v>
      </c>
      <c r="N28" s="196">
        <v>318032</v>
      </c>
      <c r="O28" s="196">
        <v>311415</v>
      </c>
      <c r="P28" s="196">
        <v>310049</v>
      </c>
      <c r="Q28" s="196">
        <v>314478</v>
      </c>
      <c r="R28" s="486"/>
      <c r="S28" s="475"/>
      <c r="T28" s="505"/>
      <c r="U28" s="1021"/>
      <c r="V28" s="978"/>
      <c r="W28" s="505"/>
      <c r="X28" s="505"/>
    </row>
    <row r="29" spans="1:24" ht="22.5" customHeight="1">
      <c r="A29" s="475"/>
      <c r="B29" s="485"/>
      <c r="C29" s="669"/>
      <c r="D29" s="543" t="s">
        <v>243</v>
      </c>
      <c r="E29" s="185">
        <v>36301</v>
      </c>
      <c r="F29" s="196">
        <v>36214</v>
      </c>
      <c r="G29" s="196">
        <v>36929</v>
      </c>
      <c r="H29" s="196">
        <v>37361</v>
      </c>
      <c r="I29" s="196">
        <v>37808</v>
      </c>
      <c r="J29" s="196">
        <v>38278</v>
      </c>
      <c r="K29" s="196">
        <v>38628</v>
      </c>
      <c r="L29" s="196">
        <v>38314</v>
      </c>
      <c r="M29" s="196">
        <v>37900</v>
      </c>
      <c r="N29" s="196">
        <v>36883</v>
      </c>
      <c r="O29" s="196">
        <v>35237</v>
      </c>
      <c r="P29" s="196">
        <v>34703</v>
      </c>
      <c r="Q29" s="196">
        <v>34945</v>
      </c>
      <c r="R29" s="486"/>
      <c r="S29" s="475"/>
      <c r="T29" s="505"/>
      <c r="U29" s="505"/>
      <c r="V29" s="978"/>
      <c r="W29" s="505"/>
      <c r="X29" s="505"/>
    </row>
    <row r="30" spans="1:24" ht="15.75" customHeight="1">
      <c r="A30" s="475"/>
      <c r="B30" s="485"/>
      <c r="C30" s="669"/>
      <c r="D30" s="543" t="s">
        <v>244</v>
      </c>
      <c r="E30" s="185">
        <v>149328</v>
      </c>
      <c r="F30" s="196">
        <v>147209</v>
      </c>
      <c r="G30" s="196">
        <v>147560</v>
      </c>
      <c r="H30" s="196">
        <v>147633</v>
      </c>
      <c r="I30" s="196">
        <v>148513</v>
      </c>
      <c r="J30" s="196">
        <v>149875</v>
      </c>
      <c r="K30" s="196">
        <v>149842</v>
      </c>
      <c r="L30" s="196">
        <v>148709</v>
      </c>
      <c r="M30" s="196">
        <v>146390</v>
      </c>
      <c r="N30" s="196">
        <v>141517</v>
      </c>
      <c r="O30" s="196">
        <v>137623</v>
      </c>
      <c r="P30" s="196">
        <v>135225</v>
      </c>
      <c r="Q30" s="196">
        <v>136052</v>
      </c>
      <c r="R30" s="486"/>
      <c r="S30" s="475"/>
      <c r="T30" s="505"/>
      <c r="U30" s="505"/>
      <c r="V30" s="978"/>
      <c r="W30" s="505"/>
      <c r="X30" s="505"/>
    </row>
    <row r="31" spans="1:24" ht="15.75" customHeight="1">
      <c r="A31" s="475"/>
      <c r="B31" s="485"/>
      <c r="C31" s="669"/>
      <c r="D31" s="543" t="s">
        <v>245</v>
      </c>
      <c r="E31" s="185">
        <v>111559</v>
      </c>
      <c r="F31" s="196">
        <v>110291</v>
      </c>
      <c r="G31" s="196">
        <v>110773</v>
      </c>
      <c r="H31" s="196">
        <v>110868</v>
      </c>
      <c r="I31" s="196">
        <v>111415</v>
      </c>
      <c r="J31" s="196">
        <v>113704</v>
      </c>
      <c r="K31" s="196">
        <v>113845</v>
      </c>
      <c r="L31" s="196">
        <v>112353</v>
      </c>
      <c r="M31" s="196">
        <v>109313</v>
      </c>
      <c r="N31" s="196">
        <v>104664</v>
      </c>
      <c r="O31" s="196">
        <v>100821</v>
      </c>
      <c r="P31" s="196">
        <v>98503</v>
      </c>
      <c r="Q31" s="196">
        <v>99394</v>
      </c>
      <c r="R31" s="486"/>
      <c r="S31" s="475"/>
      <c r="T31" s="505"/>
      <c r="U31" s="505"/>
      <c r="V31" s="978"/>
      <c r="W31" s="505"/>
      <c r="X31" s="505"/>
    </row>
    <row r="32" spans="1:24" ht="15.75" customHeight="1">
      <c r="A32" s="475"/>
      <c r="B32" s="485"/>
      <c r="C32" s="669"/>
      <c r="D32" s="543" t="s">
        <v>246</v>
      </c>
      <c r="E32" s="185">
        <v>139749</v>
      </c>
      <c r="F32" s="196">
        <v>138417</v>
      </c>
      <c r="G32" s="196">
        <v>138120</v>
      </c>
      <c r="H32" s="196">
        <v>137273</v>
      </c>
      <c r="I32" s="196">
        <v>138036</v>
      </c>
      <c r="J32" s="196">
        <v>142122</v>
      </c>
      <c r="K32" s="196">
        <v>142212</v>
      </c>
      <c r="L32" s="196">
        <v>140080</v>
      </c>
      <c r="M32" s="196">
        <v>135233</v>
      </c>
      <c r="N32" s="196">
        <v>128509</v>
      </c>
      <c r="O32" s="196">
        <v>123989</v>
      </c>
      <c r="P32" s="196">
        <v>121582</v>
      </c>
      <c r="Q32" s="196">
        <v>122897</v>
      </c>
      <c r="R32" s="486"/>
      <c r="S32" s="475"/>
      <c r="T32" s="505"/>
      <c r="U32" s="505"/>
      <c r="V32" s="978"/>
      <c r="W32" s="505"/>
      <c r="X32" s="505"/>
    </row>
    <row r="33" spans="1:24" ht="15.75" customHeight="1">
      <c r="A33" s="475"/>
      <c r="B33" s="485"/>
      <c r="C33" s="669"/>
      <c r="D33" s="543" t="s">
        <v>247</v>
      </c>
      <c r="E33" s="185">
        <v>160014</v>
      </c>
      <c r="F33" s="196">
        <v>161715</v>
      </c>
      <c r="G33" s="196">
        <v>162583</v>
      </c>
      <c r="H33" s="196">
        <v>163235</v>
      </c>
      <c r="I33" s="196">
        <v>161354</v>
      </c>
      <c r="J33" s="196">
        <v>166692</v>
      </c>
      <c r="K33" s="196">
        <v>165206</v>
      </c>
      <c r="L33" s="196">
        <v>161136</v>
      </c>
      <c r="M33" s="196">
        <v>154400</v>
      </c>
      <c r="N33" s="196">
        <v>146001</v>
      </c>
      <c r="O33" s="196">
        <v>139771</v>
      </c>
      <c r="P33" s="196">
        <v>139558</v>
      </c>
      <c r="Q33" s="196">
        <v>143333</v>
      </c>
      <c r="R33" s="486"/>
      <c r="S33" s="475"/>
      <c r="T33" s="505"/>
      <c r="U33" s="505"/>
      <c r="V33" s="978"/>
      <c r="W33" s="505"/>
      <c r="X33" s="505"/>
    </row>
    <row r="34" spans="1:24" ht="15.75" customHeight="1">
      <c r="A34" s="475"/>
      <c r="B34" s="485"/>
      <c r="C34" s="669"/>
      <c r="D34" s="543" t="s">
        <v>248</v>
      </c>
      <c r="E34" s="185">
        <v>98114</v>
      </c>
      <c r="F34" s="196">
        <v>103450</v>
      </c>
      <c r="G34" s="196">
        <v>98939</v>
      </c>
      <c r="H34" s="196">
        <v>95649</v>
      </c>
      <c r="I34" s="196">
        <v>93409</v>
      </c>
      <c r="J34" s="196">
        <v>94656</v>
      </c>
      <c r="K34" s="196">
        <v>91221</v>
      </c>
      <c r="L34" s="196">
        <v>89233</v>
      </c>
      <c r="M34" s="196">
        <v>84787</v>
      </c>
      <c r="N34" s="196">
        <v>78836</v>
      </c>
      <c r="O34" s="196">
        <v>77541</v>
      </c>
      <c r="P34" s="196">
        <v>82125</v>
      </c>
      <c r="Q34" s="196">
        <v>87609</v>
      </c>
      <c r="R34" s="486"/>
      <c r="S34" s="475"/>
      <c r="T34" s="505"/>
      <c r="U34" s="505"/>
      <c r="V34" s="981"/>
      <c r="W34" s="505"/>
      <c r="X34" s="505"/>
    </row>
    <row r="35" spans="1:24" ht="22.5" customHeight="1">
      <c r="A35" s="475"/>
      <c r="B35" s="485"/>
      <c r="C35" s="669"/>
      <c r="D35" s="543" t="s">
        <v>201</v>
      </c>
      <c r="E35" s="185">
        <v>297798</v>
      </c>
      <c r="F35" s="196">
        <v>300595</v>
      </c>
      <c r="G35" s="196">
        <v>297842</v>
      </c>
      <c r="H35" s="196">
        <v>293374</v>
      </c>
      <c r="I35" s="196">
        <v>291621</v>
      </c>
      <c r="J35" s="196">
        <v>296816</v>
      </c>
      <c r="K35" s="196">
        <v>294590</v>
      </c>
      <c r="L35" s="196">
        <v>290314</v>
      </c>
      <c r="M35" s="196">
        <v>284715</v>
      </c>
      <c r="N35" s="196">
        <v>271178</v>
      </c>
      <c r="O35" s="196">
        <v>262373</v>
      </c>
      <c r="P35" s="196">
        <v>262168</v>
      </c>
      <c r="Q35" s="196">
        <v>269330</v>
      </c>
      <c r="R35" s="486"/>
      <c r="S35" s="475"/>
      <c r="T35" s="505"/>
      <c r="U35" s="505"/>
      <c r="V35" s="978"/>
      <c r="W35" s="505"/>
      <c r="X35" s="505"/>
    </row>
    <row r="36" spans="1:24" ht="15.75" customHeight="1">
      <c r="A36" s="475"/>
      <c r="B36" s="485"/>
      <c r="C36" s="669"/>
      <c r="D36" s="543" t="s">
        <v>202</v>
      </c>
      <c r="E36" s="185">
        <v>128875</v>
      </c>
      <c r="F36" s="196">
        <v>127063</v>
      </c>
      <c r="G36" s="196">
        <v>125151</v>
      </c>
      <c r="H36" s="196">
        <v>123137</v>
      </c>
      <c r="I36" s="196">
        <v>125670</v>
      </c>
      <c r="J36" s="196">
        <v>128966</v>
      </c>
      <c r="K36" s="196">
        <v>126070</v>
      </c>
      <c r="L36" s="196">
        <v>123282</v>
      </c>
      <c r="M36" s="196">
        <v>117651</v>
      </c>
      <c r="N36" s="196">
        <v>112757</v>
      </c>
      <c r="O36" s="196">
        <v>109627</v>
      </c>
      <c r="P36" s="196">
        <v>110251</v>
      </c>
      <c r="Q36" s="196">
        <v>113021</v>
      </c>
      <c r="R36" s="486"/>
      <c r="S36" s="475"/>
      <c r="T36" s="505"/>
      <c r="U36" s="505"/>
      <c r="V36" s="978"/>
      <c r="W36" s="505"/>
      <c r="X36" s="505"/>
    </row>
    <row r="37" spans="1:24" ht="15.75" customHeight="1">
      <c r="A37" s="475"/>
      <c r="B37" s="485"/>
      <c r="C37" s="669"/>
      <c r="D37" s="543" t="s">
        <v>59</v>
      </c>
      <c r="E37" s="185">
        <v>164471</v>
      </c>
      <c r="F37" s="196">
        <v>164477</v>
      </c>
      <c r="G37" s="196">
        <v>162592</v>
      </c>
      <c r="H37" s="196">
        <v>161411</v>
      </c>
      <c r="I37" s="196">
        <v>161231</v>
      </c>
      <c r="J37" s="196">
        <v>165182</v>
      </c>
      <c r="K37" s="196">
        <v>165230</v>
      </c>
      <c r="L37" s="196">
        <v>164512</v>
      </c>
      <c r="M37" s="196">
        <v>159711</v>
      </c>
      <c r="N37" s="196">
        <v>153597</v>
      </c>
      <c r="O37" s="196">
        <v>148765</v>
      </c>
      <c r="P37" s="196">
        <v>147526</v>
      </c>
      <c r="Q37" s="196">
        <v>149930</v>
      </c>
      <c r="R37" s="486"/>
      <c r="S37" s="475"/>
      <c r="T37" s="505"/>
      <c r="U37" s="505"/>
      <c r="V37" s="978"/>
      <c r="W37" s="505"/>
      <c r="X37" s="505"/>
    </row>
    <row r="38" spans="1:24" ht="15.75" customHeight="1">
      <c r="A38" s="475"/>
      <c r="B38" s="485"/>
      <c r="C38" s="669"/>
      <c r="D38" s="543" t="s">
        <v>204</v>
      </c>
      <c r="E38" s="185">
        <v>45174</v>
      </c>
      <c r="F38" s="196">
        <v>44422</v>
      </c>
      <c r="G38" s="196">
        <v>44990</v>
      </c>
      <c r="H38" s="196">
        <v>44605</v>
      </c>
      <c r="I38" s="196">
        <v>43604</v>
      </c>
      <c r="J38" s="196">
        <v>45066</v>
      </c>
      <c r="K38" s="196">
        <v>45399</v>
      </c>
      <c r="L38" s="196">
        <v>43224</v>
      </c>
      <c r="M38" s="196">
        <v>41644</v>
      </c>
      <c r="N38" s="196">
        <v>38993</v>
      </c>
      <c r="O38" s="196">
        <v>37831</v>
      </c>
      <c r="P38" s="196">
        <v>38416</v>
      </c>
      <c r="Q38" s="196">
        <v>38688</v>
      </c>
      <c r="R38" s="486"/>
      <c r="S38" s="475"/>
      <c r="V38" s="832"/>
    </row>
    <row r="39" spans="1:24" ht="15.75" customHeight="1">
      <c r="A39" s="475"/>
      <c r="B39" s="485"/>
      <c r="C39" s="669"/>
      <c r="D39" s="543" t="s">
        <v>205</v>
      </c>
      <c r="E39" s="185">
        <v>24657</v>
      </c>
      <c r="F39" s="196">
        <v>26255</v>
      </c>
      <c r="G39" s="196">
        <v>28546</v>
      </c>
      <c r="H39" s="196">
        <v>33566</v>
      </c>
      <c r="I39" s="196">
        <v>32443</v>
      </c>
      <c r="J39" s="196">
        <v>33638</v>
      </c>
      <c r="K39" s="196">
        <v>33424</v>
      </c>
      <c r="L39" s="196">
        <v>32169</v>
      </c>
      <c r="M39" s="196">
        <v>28377</v>
      </c>
      <c r="N39" s="196">
        <v>24725</v>
      </c>
      <c r="O39" s="196">
        <v>22083</v>
      </c>
      <c r="P39" s="196">
        <v>20145</v>
      </c>
      <c r="Q39" s="196">
        <v>19851</v>
      </c>
      <c r="R39" s="486"/>
      <c r="S39" s="475"/>
      <c r="V39" s="832"/>
    </row>
    <row r="40" spans="1:24" ht="15.75" customHeight="1">
      <c r="A40" s="475"/>
      <c r="B40" s="485"/>
      <c r="C40" s="669"/>
      <c r="D40" s="543" t="s">
        <v>141</v>
      </c>
      <c r="E40" s="185">
        <v>11640</v>
      </c>
      <c r="F40" s="196">
        <v>11923</v>
      </c>
      <c r="G40" s="196">
        <v>12935</v>
      </c>
      <c r="H40" s="196">
        <v>13126</v>
      </c>
      <c r="I40" s="196">
        <v>13208</v>
      </c>
      <c r="J40" s="196">
        <v>12823</v>
      </c>
      <c r="K40" s="196">
        <v>13104</v>
      </c>
      <c r="L40" s="196">
        <v>12877</v>
      </c>
      <c r="M40" s="196">
        <v>12863</v>
      </c>
      <c r="N40" s="196">
        <v>12758</v>
      </c>
      <c r="O40" s="196">
        <v>12523</v>
      </c>
      <c r="P40" s="196">
        <v>11753</v>
      </c>
      <c r="Q40" s="196">
        <v>11584</v>
      </c>
      <c r="R40" s="486"/>
      <c r="S40" s="475"/>
      <c r="V40" s="832"/>
    </row>
    <row r="41" spans="1:24" ht="15.75" customHeight="1">
      <c r="A41" s="475"/>
      <c r="B41" s="485"/>
      <c r="C41" s="669"/>
      <c r="D41" s="543" t="s">
        <v>142</v>
      </c>
      <c r="E41" s="185">
        <v>22450</v>
      </c>
      <c r="F41" s="196">
        <v>22561</v>
      </c>
      <c r="G41" s="196">
        <v>22848</v>
      </c>
      <c r="H41" s="196">
        <v>22800</v>
      </c>
      <c r="I41" s="196">
        <v>22758</v>
      </c>
      <c r="J41" s="196">
        <v>22836</v>
      </c>
      <c r="K41" s="196">
        <v>23137</v>
      </c>
      <c r="L41" s="196">
        <v>23447</v>
      </c>
      <c r="M41" s="196">
        <v>23062</v>
      </c>
      <c r="N41" s="196">
        <v>22402</v>
      </c>
      <c r="O41" s="196">
        <v>21780</v>
      </c>
      <c r="P41" s="196">
        <v>21437</v>
      </c>
      <c r="Q41" s="196">
        <v>21826</v>
      </c>
      <c r="R41" s="486"/>
      <c r="S41" s="475"/>
      <c r="V41" s="832"/>
    </row>
    <row r="42" spans="1:24" s="730" customFormat="1" ht="22.5" customHeight="1">
      <c r="A42" s="731"/>
      <c r="B42" s="732"/>
      <c r="C42" s="846" t="s">
        <v>320</v>
      </c>
      <c r="D42" s="846"/>
      <c r="E42" s="471"/>
      <c r="F42" s="472"/>
      <c r="G42" s="472"/>
      <c r="H42" s="472"/>
      <c r="I42" s="472"/>
      <c r="J42" s="472"/>
      <c r="K42" s="472"/>
      <c r="L42" s="472"/>
      <c r="M42" s="472"/>
      <c r="N42" s="472"/>
      <c r="O42" s="472"/>
      <c r="P42" s="472"/>
      <c r="Q42" s="472"/>
      <c r="R42" s="733"/>
      <c r="S42" s="731"/>
      <c r="V42" s="832"/>
    </row>
    <row r="43" spans="1:24" ht="15.75" customHeight="1">
      <c r="A43" s="475"/>
      <c r="B43" s="485"/>
      <c r="C43" s="669"/>
      <c r="D43" s="845" t="s">
        <v>654</v>
      </c>
      <c r="E43" s="185" t="s">
        <v>452</v>
      </c>
      <c r="F43" s="185" t="s">
        <v>452</v>
      </c>
      <c r="G43" s="185" t="s">
        <v>452</v>
      </c>
      <c r="H43" s="185" t="s">
        <v>452</v>
      </c>
      <c r="I43" s="185" t="s">
        <v>452</v>
      </c>
      <c r="J43" s="185">
        <v>63171</v>
      </c>
      <c r="K43" s="185">
        <v>63828</v>
      </c>
      <c r="L43" s="185">
        <v>63889</v>
      </c>
      <c r="M43" s="185">
        <v>62564</v>
      </c>
      <c r="N43" s="185">
        <v>59899</v>
      </c>
      <c r="O43" s="185">
        <v>57054</v>
      </c>
      <c r="P43" s="185">
        <v>56269</v>
      </c>
      <c r="Q43" s="185">
        <v>57240</v>
      </c>
      <c r="R43" s="486"/>
      <c r="S43" s="475"/>
      <c r="V43" s="832"/>
    </row>
    <row r="44" spans="1:24" s="730" customFormat="1" ht="15.75" customHeight="1">
      <c r="A44" s="731"/>
      <c r="B44" s="732"/>
      <c r="C44" s="734"/>
      <c r="D44" s="845" t="s">
        <v>655</v>
      </c>
      <c r="E44" s="185" t="s">
        <v>452</v>
      </c>
      <c r="F44" s="185" t="s">
        <v>452</v>
      </c>
      <c r="G44" s="185" t="s">
        <v>452</v>
      </c>
      <c r="H44" s="185" t="s">
        <v>452</v>
      </c>
      <c r="I44" s="185" t="s">
        <v>452</v>
      </c>
      <c r="J44" s="185">
        <v>65772</v>
      </c>
      <c r="K44" s="185">
        <v>65693</v>
      </c>
      <c r="L44" s="185">
        <v>64266</v>
      </c>
      <c r="M44" s="185">
        <v>62038</v>
      </c>
      <c r="N44" s="185">
        <v>59180</v>
      </c>
      <c r="O44" s="185">
        <v>56171</v>
      </c>
      <c r="P44" s="185">
        <v>55029</v>
      </c>
      <c r="Q44" s="185">
        <v>55208</v>
      </c>
      <c r="R44" s="733"/>
      <c r="S44" s="731"/>
      <c r="V44" s="832"/>
    </row>
    <row r="45" spans="1:24" ht="15.75" customHeight="1">
      <c r="A45" s="475"/>
      <c r="B45" s="488"/>
      <c r="C45" s="669"/>
      <c r="D45" s="845" t="s">
        <v>657</v>
      </c>
      <c r="E45" s="185" t="s">
        <v>452</v>
      </c>
      <c r="F45" s="185" t="s">
        <v>452</v>
      </c>
      <c r="G45" s="185" t="s">
        <v>452</v>
      </c>
      <c r="H45" s="185" t="s">
        <v>452</v>
      </c>
      <c r="I45" s="185" t="s">
        <v>452</v>
      </c>
      <c r="J45" s="185">
        <v>58911</v>
      </c>
      <c r="K45" s="185">
        <v>59045</v>
      </c>
      <c r="L45" s="185">
        <v>58912</v>
      </c>
      <c r="M45" s="185">
        <v>57883</v>
      </c>
      <c r="N45" s="185">
        <v>56176</v>
      </c>
      <c r="O45" s="185">
        <v>53536</v>
      </c>
      <c r="P45" s="185">
        <v>52667</v>
      </c>
      <c r="Q45" s="185">
        <v>53223</v>
      </c>
      <c r="R45" s="486"/>
      <c r="S45" s="475"/>
      <c r="V45" s="832"/>
    </row>
    <row r="46" spans="1:24" ht="15.75" customHeight="1">
      <c r="A46" s="475"/>
      <c r="B46" s="485"/>
      <c r="C46" s="669"/>
      <c r="D46" s="845" t="s">
        <v>656</v>
      </c>
      <c r="E46" s="185" t="s">
        <v>452</v>
      </c>
      <c r="F46" s="185" t="s">
        <v>452</v>
      </c>
      <c r="G46" s="185" t="s">
        <v>452</v>
      </c>
      <c r="H46" s="185" t="s">
        <v>452</v>
      </c>
      <c r="I46" s="185" t="s">
        <v>452</v>
      </c>
      <c r="J46" s="185">
        <v>57987</v>
      </c>
      <c r="K46" s="185">
        <v>58157</v>
      </c>
      <c r="L46" s="185">
        <v>57033</v>
      </c>
      <c r="M46" s="185">
        <v>55660</v>
      </c>
      <c r="N46" s="185">
        <v>53156</v>
      </c>
      <c r="O46" s="185">
        <v>50844</v>
      </c>
      <c r="P46" s="185">
        <v>49186</v>
      </c>
      <c r="Q46" s="185">
        <v>48986</v>
      </c>
      <c r="R46" s="486"/>
      <c r="S46" s="475"/>
      <c r="V46" s="832"/>
    </row>
    <row r="47" spans="1:24" ht="15.75" customHeight="1">
      <c r="A47" s="475"/>
      <c r="B47" s="485"/>
      <c r="C47" s="669"/>
      <c r="D47" s="845" t="s">
        <v>661</v>
      </c>
      <c r="E47" s="185" t="s">
        <v>452</v>
      </c>
      <c r="F47" s="185" t="s">
        <v>452</v>
      </c>
      <c r="G47" s="185" t="s">
        <v>452</v>
      </c>
      <c r="H47" s="185" t="s">
        <v>452</v>
      </c>
      <c r="I47" s="185" t="s">
        <v>452</v>
      </c>
      <c r="J47" s="185">
        <v>44548</v>
      </c>
      <c r="K47" s="185">
        <v>44042</v>
      </c>
      <c r="L47" s="185">
        <v>42977</v>
      </c>
      <c r="M47" s="185">
        <v>41286</v>
      </c>
      <c r="N47" s="185">
        <v>39494</v>
      </c>
      <c r="O47" s="185">
        <v>38443</v>
      </c>
      <c r="P47" s="185">
        <v>38285</v>
      </c>
      <c r="Q47" s="185">
        <v>38926</v>
      </c>
      <c r="R47" s="486"/>
      <c r="S47" s="475"/>
      <c r="V47" s="832"/>
    </row>
    <row r="48" spans="1:24" s="489" customFormat="1" ht="30" customHeight="1">
      <c r="A48" s="487"/>
      <c r="B48" s="488"/>
      <c r="C48" s="1623" t="s">
        <v>250</v>
      </c>
      <c r="D48" s="1624"/>
      <c r="E48" s="1624"/>
      <c r="F48" s="1624"/>
      <c r="G48" s="1624"/>
      <c r="H48" s="1624"/>
      <c r="I48" s="1624"/>
      <c r="J48" s="1624"/>
      <c r="K48" s="1624"/>
      <c r="L48" s="1624"/>
      <c r="M48" s="1624"/>
      <c r="N48" s="1624"/>
      <c r="O48" s="1624"/>
      <c r="P48" s="1624"/>
      <c r="Q48" s="1624"/>
      <c r="R48" s="518"/>
      <c r="S48" s="487"/>
      <c r="V48" s="832"/>
    </row>
    <row r="49" spans="1:22" s="489" customFormat="1" ht="13.5" customHeight="1">
      <c r="A49" s="487"/>
      <c r="B49" s="488"/>
      <c r="C49" s="523" t="s">
        <v>421</v>
      </c>
      <c r="D49" s="735"/>
      <c r="E49" s="736"/>
      <c r="F49" s="488"/>
      <c r="G49" s="736"/>
      <c r="H49" s="735"/>
      <c r="I49" s="736"/>
      <c r="J49" s="1121" t="s">
        <v>647</v>
      </c>
      <c r="K49" s="736"/>
      <c r="L49" s="735"/>
      <c r="M49" s="735"/>
      <c r="N49" s="735"/>
      <c r="O49" s="735"/>
      <c r="P49" s="735"/>
      <c r="Q49" s="735"/>
      <c r="R49" s="518"/>
      <c r="S49" s="487"/>
      <c r="V49" s="832"/>
    </row>
    <row r="50" spans="1:22" s="489" customFormat="1" ht="10.5" customHeight="1">
      <c r="A50" s="487"/>
      <c r="B50" s="488"/>
      <c r="C50" s="1616" t="s">
        <v>453</v>
      </c>
      <c r="D50" s="1616"/>
      <c r="E50" s="1616"/>
      <c r="F50" s="1616"/>
      <c r="G50" s="1616"/>
      <c r="H50" s="1616"/>
      <c r="I50" s="1616"/>
      <c r="J50" s="1616"/>
      <c r="K50" s="1616"/>
      <c r="L50" s="1616"/>
      <c r="M50" s="1616"/>
      <c r="N50" s="1616"/>
      <c r="O50" s="1616"/>
      <c r="P50" s="1616"/>
      <c r="Q50" s="1616"/>
      <c r="R50" s="518"/>
      <c r="S50" s="487"/>
    </row>
    <row r="51" spans="1:22">
      <c r="A51" s="475"/>
      <c r="B51" s="485"/>
      <c r="C51" s="485"/>
      <c r="D51" s="485"/>
      <c r="E51" s="485"/>
      <c r="F51" s="485"/>
      <c r="G51" s="485"/>
      <c r="H51" s="547"/>
      <c r="I51" s="547"/>
      <c r="J51" s="547"/>
      <c r="K51" s="547"/>
      <c r="L51" s="818"/>
      <c r="M51" s="485"/>
      <c r="N51" s="1625">
        <v>41883</v>
      </c>
      <c r="O51" s="1625"/>
      <c r="P51" s="1625"/>
      <c r="Q51" s="1625"/>
      <c r="R51" s="737">
        <v>11</v>
      </c>
      <c r="S51" s="475"/>
    </row>
    <row r="52" spans="1:22">
      <c r="A52" s="505"/>
      <c r="B52" s="505"/>
      <c r="C52" s="505"/>
      <c r="D52" s="505"/>
      <c r="E52" s="505"/>
      <c r="G52" s="505"/>
      <c r="H52" s="505"/>
      <c r="I52" s="505"/>
      <c r="J52" s="505"/>
      <c r="K52" s="505"/>
      <c r="L52" s="505"/>
      <c r="M52" s="505"/>
      <c r="N52" s="505"/>
      <c r="O52" s="505"/>
      <c r="P52" s="505"/>
      <c r="Q52" s="505"/>
      <c r="R52" s="505"/>
      <c r="S52" s="505"/>
    </row>
    <row r="53" spans="1:22">
      <c r="A53" s="505"/>
      <c r="B53" s="505"/>
      <c r="C53" s="505"/>
      <c r="D53" s="505"/>
      <c r="E53" s="505"/>
      <c r="G53" s="505"/>
      <c r="H53" s="505"/>
      <c r="I53" s="505"/>
      <c r="J53" s="505"/>
      <c r="K53" s="505"/>
      <c r="L53" s="505"/>
      <c r="M53" s="505"/>
      <c r="N53" s="505"/>
      <c r="O53" s="505"/>
      <c r="P53" s="505"/>
      <c r="Q53" s="505"/>
      <c r="R53" s="505"/>
      <c r="S53" s="505"/>
    </row>
    <row r="62" spans="1:22" ht="8.25" customHeight="1"/>
    <row r="64" spans="1:22" ht="9" customHeight="1">
      <c r="R64" s="491"/>
    </row>
    <row r="65" spans="5:18" ht="8.25" customHeight="1">
      <c r="E65" s="1622"/>
      <c r="F65" s="1622"/>
      <c r="G65" s="1622"/>
      <c r="H65" s="1622"/>
      <c r="I65" s="1622"/>
      <c r="J65" s="1622"/>
      <c r="K65" s="1622"/>
      <c r="L65" s="1622"/>
      <c r="M65" s="1622"/>
      <c r="N65" s="1622"/>
      <c r="O65" s="1622"/>
      <c r="P65" s="1622"/>
      <c r="Q65" s="1622"/>
      <c r="R65" s="1622"/>
    </row>
    <row r="66" spans="5:18" ht="9.75" customHeight="1"/>
  </sheetData>
  <mergeCells count="11">
    <mergeCell ref="C15:D15"/>
    <mergeCell ref="E65:R65"/>
    <mergeCell ref="C16:D16"/>
    <mergeCell ref="C48:Q48"/>
    <mergeCell ref="C50:Q50"/>
    <mergeCell ref="N51:Q51"/>
    <mergeCell ref="B1:H1"/>
    <mergeCell ref="C5:D6"/>
    <mergeCell ref="C8:D8"/>
    <mergeCell ref="E6:J6"/>
    <mergeCell ref="K6:Q6"/>
  </mergeCells>
  <conditionalFormatting sqref="E7:Q7 V7">
    <cfRule type="cellIs" dxfId="10" priority="2"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22</vt:i4>
      </vt:variant>
      <vt:variant>
        <vt:lpstr>Intervalos com nome</vt:lpstr>
      </vt:variant>
      <vt:variant>
        <vt:i4>23</vt:i4>
      </vt:variant>
    </vt:vector>
  </HeadingPairs>
  <TitlesOfParts>
    <vt:vector size="45" baseType="lpstr">
      <vt:lpstr>capa</vt:lpstr>
      <vt:lpstr>introducao</vt:lpstr>
      <vt:lpstr>fontes</vt:lpstr>
      <vt:lpstr>6populacao3</vt:lpstr>
      <vt:lpstr>7empregoINE3</vt:lpstr>
      <vt:lpstr>8desemprego_INE3</vt:lpstr>
      <vt:lpstr>9lay_off</vt:lpstr>
      <vt:lpstr>10desemprego_IEFP</vt:lpstr>
      <vt:lpstr>11desemprego_IEFP</vt:lpstr>
      <vt:lpstr>12fp_bs</vt:lpstr>
      <vt:lpstr>13empresarial</vt:lpstr>
      <vt:lpstr>14ganhos</vt:lpstr>
      <vt:lpstr>15salários</vt:lpstr>
      <vt:lpstr>16irct</vt:lpstr>
      <vt:lpstr>17acidentes</vt:lpstr>
      <vt:lpstr>18ssocial</vt:lpstr>
      <vt:lpstr>19ssocial </vt:lpstr>
      <vt:lpstr>20destaque</vt:lpstr>
      <vt:lpstr>21destaque</vt:lpstr>
      <vt:lpstr>22conceito</vt:lpstr>
      <vt:lpstr>23conceito</vt:lpstr>
      <vt:lpstr>contracapa</vt:lpstr>
      <vt:lpstr>'10desemprego_IEFP'!Área_de_Impressão</vt:lpstr>
      <vt:lpstr>'11desemprego_IEFP'!Área_de_Impressão</vt:lpstr>
      <vt:lpstr>'12fp_bs'!Área_de_Impressão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 '!Área_de_Impressão</vt:lpstr>
      <vt:lpstr>'20destaque'!Área_de_Impressão</vt:lpstr>
      <vt:lpstr>'21destaque'!Área_de_Impressão</vt:lpstr>
      <vt:lpstr>'22conceito'!Área_de_Impressão</vt:lpstr>
      <vt:lpstr>'23conceito'!Área_de_Impressão</vt:lpstr>
      <vt:lpstr>'6populacao3'!Área_de_Impressão</vt:lpstr>
      <vt:lpstr>'7empregoINE3'!Área_de_Impressão</vt:lpstr>
      <vt:lpstr>'8desemprego_INE3'!Área_de_Impressão</vt:lpstr>
      <vt:lpstr>'9lay_off'!Área_de_Impressão</vt:lpstr>
      <vt:lpstr>capa!Área_de_Impressão</vt:lpstr>
      <vt:lpstr>contracapa!Área_de_Impressão</vt:lpstr>
      <vt:lpstr>fontes!Área_de_Impressão</vt:lpstr>
      <vt:lpstr>introducao!Área_de_Impressão</vt:lpstr>
      <vt:lpstr>capa!topo</vt:lpstr>
    </vt:vector>
  </TitlesOfParts>
  <Company>DEEP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Teresa Feliciano</cp:lastModifiedBy>
  <cp:lastPrinted>2014-10-06T17:35:54Z</cp:lastPrinted>
  <dcterms:created xsi:type="dcterms:W3CDTF">2004-03-02T09:49:36Z</dcterms:created>
  <dcterms:modified xsi:type="dcterms:W3CDTF">2015-08-26T08:46:33Z</dcterms:modified>
</cp:coreProperties>
</file>